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erre/Documents/Rotary/Année 2020-2021/"/>
    </mc:Choice>
  </mc:AlternateContent>
  <xr:revisionPtr revIDLastSave="0" documentId="8_{A4509401-5074-024A-8C2D-8FA4A7008D3E}" xr6:coauthVersionLast="46" xr6:coauthVersionMax="46" xr10:uidLastSave="{00000000-0000-0000-0000-000000000000}"/>
  <bookViews>
    <workbookView xWindow="0" yWindow="500" windowWidth="22780" windowHeight="14660" tabRatio="500" xr2:uid="{00000000-000D-0000-FFFF-FFFF00000000}"/>
  </bookViews>
  <sheets>
    <sheet name="Bon" sheetId="1" r:id="rId1"/>
  </sheets>
  <definedNames>
    <definedName name="_xlnm.Print_Area" localSheetId="0">Bon!$A$3:$J$99</definedName>
  </definedNames>
  <calcPr calcId="191028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I94" i="1"/>
  <c r="J93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J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J69" i="1"/>
  <c r="J68" i="1"/>
  <c r="G68" i="1"/>
  <c r="J67" i="1"/>
  <c r="G67" i="1"/>
  <c r="J66" i="1"/>
  <c r="G66" i="1"/>
  <c r="J65" i="1"/>
  <c r="J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J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J45" i="1"/>
  <c r="G45" i="1"/>
  <c r="J44" i="1"/>
  <c r="G44" i="1"/>
  <c r="J43" i="1"/>
  <c r="G43" i="1"/>
  <c r="J42" i="1"/>
  <c r="G42" i="1"/>
  <c r="J41" i="1"/>
  <c r="G41" i="1"/>
  <c r="J40" i="1"/>
  <c r="J38" i="1"/>
  <c r="G38" i="1"/>
  <c r="J37" i="1"/>
  <c r="G37" i="1"/>
  <c r="J36" i="1"/>
  <c r="G36" i="1"/>
  <c r="J35" i="1"/>
  <c r="G35" i="1"/>
  <c r="J34" i="1"/>
  <c r="G34" i="1"/>
  <c r="J33" i="1"/>
  <c r="J32" i="1"/>
  <c r="J31" i="1"/>
  <c r="J30" i="1"/>
  <c r="J29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J16" i="1"/>
  <c r="J15" i="1"/>
  <c r="G15" i="1"/>
  <c r="J14" i="1"/>
  <c r="G14" i="1"/>
  <c r="J13" i="1"/>
  <c r="G13" i="1"/>
  <c r="J12" i="1"/>
  <c r="G12" i="1"/>
  <c r="J11" i="1"/>
  <c r="G11" i="1"/>
  <c r="J10" i="1"/>
  <c r="G10" i="1"/>
  <c r="J94" i="1" l="1"/>
</calcChain>
</file>

<file path=xl/sharedStrings.xml><?xml version="1.0" encoding="utf-8"?>
<sst xmlns="http://schemas.openxmlformats.org/spreadsheetml/2006/main" count="337" uniqueCount="167">
  <si>
    <t>Dénomination</t>
  </si>
  <si>
    <t>Millésime</t>
  </si>
  <si>
    <t>Cépages</t>
  </si>
  <si>
    <t>Contenant</t>
  </si>
  <si>
    <t>Prix  €</t>
  </si>
  <si>
    <t>#bout / caisse</t>
  </si>
  <si>
    <t>#Caisse</t>
  </si>
  <si>
    <t>Montant       €</t>
  </si>
  <si>
    <t>Bouteille</t>
  </si>
  <si>
    <t>Caisse</t>
  </si>
  <si>
    <t>Bon de commande à renvoyer à vins-ete@rotary-arlon.be</t>
  </si>
  <si>
    <t>Compte de paiement: IBAN BE44 3630 5745 3645  BIC: BBRUBEBB</t>
  </si>
  <si>
    <t>Domaine Christophe - Colombé le Sec - CHAMPAGNE</t>
  </si>
  <si>
    <t>Domaine</t>
  </si>
  <si>
    <t>Mono-cépage</t>
  </si>
  <si>
    <t>Tradition</t>
  </si>
  <si>
    <t>Brut</t>
  </si>
  <si>
    <t>Pinot Noir 100%</t>
  </si>
  <si>
    <t>0,75l</t>
  </si>
  <si>
    <t>Gamme</t>
  </si>
  <si>
    <t>Brut Prestige</t>
  </si>
  <si>
    <t>Chardonnay 100%</t>
  </si>
  <si>
    <t>Pur Blanc de Blanc</t>
  </si>
  <si>
    <t>Assemblage</t>
  </si>
  <si>
    <t>Impérial</t>
  </si>
  <si>
    <t>Chardonnay 60%, Pinot Noir 40%</t>
  </si>
  <si>
    <t>Rosé</t>
  </si>
  <si>
    <t>Rosé de saignée</t>
  </si>
  <si>
    <t>100% Pinot Noir</t>
  </si>
  <si>
    <t xml:space="preserve">Millésimé </t>
  </si>
  <si>
    <t>50 Nuances</t>
  </si>
  <si>
    <t>Chardonnay 50%, Pinot Noir 50%</t>
  </si>
  <si>
    <t>Domaine Romuald Petit - Saint Vérand - MACON &amp; BEAUJOLAIS</t>
  </si>
  <si>
    <t>Saint Véran</t>
  </si>
  <si>
    <t>Chardonnay</t>
  </si>
  <si>
    <t>Fiche</t>
  </si>
  <si>
    <t>Les Champs Ronds</t>
  </si>
  <si>
    <t>Chardonnay
(Elevage en tonneau sur lies)</t>
  </si>
  <si>
    <t>Bourgogne</t>
  </si>
  <si>
    <t>Héritage</t>
  </si>
  <si>
    <t>Chardonnay, Pinot Gris, Pinot Blanc</t>
  </si>
  <si>
    <t>0.75l</t>
  </si>
  <si>
    <t>Vin de France</t>
  </si>
  <si>
    <t>La Vie en Rose</t>
  </si>
  <si>
    <t>Gamay</t>
  </si>
  <si>
    <t>Beaujolais        MORGON</t>
  </si>
  <si>
    <t>Vieilles Vignes</t>
  </si>
  <si>
    <t>Château Gaillard</t>
  </si>
  <si>
    <t>Beaujolais</t>
  </si>
  <si>
    <t>Chiroubles</t>
  </si>
  <si>
    <t>Saint Amour             "Les Billards"</t>
  </si>
  <si>
    <t>Domaine Les Vignes de l'Arque - Uzès - Gard</t>
  </si>
  <si>
    <t>AOP Duché D'UZES</t>
  </si>
  <si>
    <t>Duché d'Uzès Blanc</t>
  </si>
  <si>
    <t>Viognier, Grenache Blanc, Roussane</t>
  </si>
  <si>
    <t>Duché d'Uzès Rosé</t>
  </si>
  <si>
    <t>Syrah, Grenache</t>
  </si>
  <si>
    <t>Chant des Baumes Blanc</t>
  </si>
  <si>
    <t xml:space="preserve">     Viognier, Grenache Blanc, Roussane</t>
  </si>
  <si>
    <t>Chant des Baumes Rosé</t>
  </si>
  <si>
    <t>Grenache, Syrah</t>
  </si>
  <si>
    <t>Chant des Baumes Rouge</t>
  </si>
  <si>
    <t xml:space="preserve">      Syrah, Grenache (fût de chêne)</t>
  </si>
  <si>
    <t>Vin de Cépage</t>
  </si>
  <si>
    <t>Viognier</t>
  </si>
  <si>
    <t>IGP Pays d'Oc</t>
  </si>
  <si>
    <t>Cuvée Amélie</t>
  </si>
  <si>
    <t xml:space="preserve">Chardonnay, Roussanne, Sauvignon              (Fût de chêne) </t>
  </si>
  <si>
    <t>Cuvée Alexia</t>
  </si>
  <si>
    <t>Muscat, Sauvignon</t>
  </si>
  <si>
    <t>Terroir de l'Arque</t>
  </si>
  <si>
    <t>Grenache</t>
  </si>
  <si>
    <t>Cuvée des Boissières</t>
  </si>
  <si>
    <t>Merlot (Fût de chêne)</t>
  </si>
  <si>
    <t>Domaine de Pignan - Châteauneuf du Pape</t>
  </si>
  <si>
    <t xml:space="preserve">  Vin de France</t>
  </si>
  <si>
    <t>"A l'ombre de l'olivier"</t>
  </si>
  <si>
    <t>Carignan 40%, Grenache 30%, Syrah 10%, Mourvèdre 10%, Cinsault 10%</t>
  </si>
  <si>
    <t>Côtes du Rhône</t>
  </si>
  <si>
    <t>Rouge</t>
  </si>
  <si>
    <t xml:space="preserve">AOC Châteauneuf du Pape </t>
  </si>
  <si>
    <t>Blanc</t>
  </si>
  <si>
    <t>Grenache Blanc 40%, Roussanne 20%, Clairette 20%, Bourboulenc 10%, Picpoul 5%, Picardan 5%</t>
  </si>
  <si>
    <t>Grenache 64%, Mourvèdre 13%, Syrah 12%, Cinsault Counoise, Terret Noir, Vaccarèse, Muscadin</t>
  </si>
  <si>
    <t>Vidéo dégustation</t>
  </si>
  <si>
    <t>Cuvée Coralie et Floriane</t>
  </si>
  <si>
    <t>Grenache 1/3, Mourvèdre 1/3
Syrah 1/3</t>
  </si>
  <si>
    <t>Château de Manissy - Tavel - Lirac - Côtes du Rhône</t>
  </si>
  <si>
    <t>AOC Tavel</t>
  </si>
  <si>
    <t>Trinité</t>
  </si>
  <si>
    <t>Grenache, Cinsault, Syrah</t>
  </si>
  <si>
    <t>Tête de Cuvée</t>
  </si>
  <si>
    <t>Grenache, Clairette, Cinsault</t>
  </si>
  <si>
    <t>AOC Lirac</t>
  </si>
  <si>
    <t>Trinité Blanc</t>
  </si>
  <si>
    <t>Grenache Blanc, Viognier, Roussanne</t>
  </si>
  <si>
    <t>Trinité Rouge</t>
  </si>
  <si>
    <t xml:space="preserve">Grenache, Syrah </t>
  </si>
  <si>
    <t>AOC Côtes du Rhône</t>
  </si>
  <si>
    <t>Oracle Blanc</t>
  </si>
  <si>
    <t>Grenache Blanc, Clairette</t>
  </si>
  <si>
    <t>Oracle rouge</t>
  </si>
  <si>
    <t xml:space="preserve">Grenache, counoise, carignan, syrah </t>
  </si>
  <si>
    <t>Domaine Clovallon</t>
  </si>
  <si>
    <t>En Noir et Blanc</t>
  </si>
  <si>
    <t>Pinot Noir  (Vinifié comme un Blanc) et Riesling</t>
  </si>
  <si>
    <t>Pays d'Hérault</t>
  </si>
  <si>
    <t>Les Aires</t>
  </si>
  <si>
    <t>Viognier (Vignes de 32 ans)</t>
  </si>
  <si>
    <t>Les Aurièges</t>
  </si>
  <si>
    <t>Riesling, Roussanne, Viognier</t>
  </si>
  <si>
    <t>Les Indigènes</t>
  </si>
  <si>
    <t>Carignan, Aramon, Grenache, Terret, Clairette M-uscat, …</t>
  </si>
  <si>
    <t>Pinot Noir</t>
  </si>
  <si>
    <t xml:space="preserve">     Les Pomarèdes</t>
  </si>
  <si>
    <t>Pinot Noir (Vignes de 35 ans)</t>
  </si>
  <si>
    <t>Domaine Mas d'Alezon Faugères</t>
  </si>
  <si>
    <t>AOP Faugères</t>
  </si>
  <si>
    <t>Cabretta</t>
  </si>
  <si>
    <t>Roussane, Clairette, Grenache Blanc, Grenache Gris</t>
  </si>
  <si>
    <t>Le Presbytère</t>
  </si>
  <si>
    <t>Liedoner Pelut, Cinsault, Carignan</t>
  </si>
  <si>
    <t>Montfalette</t>
  </si>
  <si>
    <t>Mourvèdre, Syrah, Grenache</t>
  </si>
  <si>
    <t>Château Le Payral - Bergerac</t>
  </si>
  <si>
    <t>Appelation Bergerac</t>
  </si>
  <si>
    <t xml:space="preserve">Bergerac sec </t>
  </si>
  <si>
    <t xml:space="preserve">Sauvignon, Sémillon, Muscadelle           </t>
  </si>
  <si>
    <t>Petite Fugue</t>
  </si>
  <si>
    <t xml:space="preserve">Sauvignon Gris, Sauvignon                  (Fût de chêne) </t>
  </si>
  <si>
    <t>Bergerac Rosé</t>
  </si>
  <si>
    <t>Cabernet Sauvignon, Cabernet Franc, Merlot</t>
  </si>
  <si>
    <t>Bergerac Rouge</t>
  </si>
  <si>
    <t>Merlot, Cabernet Franc, Cabernet Sauvignon</t>
  </si>
  <si>
    <t>Terres Rouges</t>
  </si>
  <si>
    <t>Vins Sans Sulfites</t>
  </si>
  <si>
    <t>Lou Payral Blanc</t>
  </si>
  <si>
    <t>Sauvignon, Sémillon</t>
  </si>
  <si>
    <t>Lou Payral Rouge</t>
  </si>
  <si>
    <t xml:space="preserve">Merlot                         </t>
  </si>
  <si>
    <t>Côtes de Bergerac</t>
  </si>
  <si>
    <t>Moelleux Tutti Frutti</t>
  </si>
  <si>
    <t>Sauvignon, Sémillon, Muscadelle</t>
  </si>
  <si>
    <t>Merlot, Malbec (Fût de chêne)</t>
  </si>
  <si>
    <t>Saussignac</t>
  </si>
  <si>
    <t>Cuvée Fleurie</t>
  </si>
  <si>
    <t>Sauvignon, Sémillon Gris, Muscadelle</t>
  </si>
  <si>
    <t>Domaine Béatrice et Pascal Lambert - Chinon - Loire</t>
  </si>
  <si>
    <t>AOC Chinon</t>
  </si>
  <si>
    <t>Le Droit Chenin</t>
  </si>
  <si>
    <t>Chenin</t>
  </si>
  <si>
    <t>Les Chesnaies</t>
  </si>
  <si>
    <t>Cuvée Mathilde</t>
  </si>
  <si>
    <t>Cabernet Franc</t>
  </si>
  <si>
    <t>Les Terrasses</t>
  </si>
  <si>
    <t>Les Perruches</t>
  </si>
  <si>
    <t>Cuvée Marie</t>
  </si>
  <si>
    <t>Le chêne Vert</t>
  </si>
  <si>
    <t>Orange</t>
  </si>
  <si>
    <t xml:space="preserve">Rosé </t>
  </si>
  <si>
    <t xml:space="preserve">TOTAL :  </t>
  </si>
  <si>
    <t>Nom:</t>
  </si>
  <si>
    <t>Signature</t>
  </si>
  <si>
    <t>Email</t>
  </si>
  <si>
    <t>Téléphone</t>
  </si>
  <si>
    <t xml:space="preserve">Contact Rotary </t>
  </si>
  <si>
    <t>Harmonie
(vinifié en amphore)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</si>
</sst>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8000"/>
      <name val="Arial"/>
      <family val="2"/>
      <charset val="1"/>
    </font>
    <font>
      <sz val="10"/>
      <color rgb="FF008000"/>
      <name val="Arial"/>
      <family val="2"/>
      <charset val="1"/>
    </font>
    <font>
      <b/>
      <sz val="10"/>
      <color rgb="FF00B050"/>
      <name val="Arial"/>
      <family val="2"/>
      <charset val="1"/>
    </font>
    <font>
      <b/>
      <sz val="10"/>
      <color rgb="FFFF6FCF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FF6FCF"/>
      <name val="Arial"/>
      <family val="2"/>
      <charset val="1"/>
    </font>
    <font>
      <sz val="8"/>
      <color rgb="FF008000"/>
      <name val="Arial"/>
      <family val="2"/>
      <charset val="1"/>
    </font>
    <font>
      <sz val="7"/>
      <color rgb="FFFF0000"/>
      <name val="Arial"/>
      <family val="2"/>
      <charset val="1"/>
    </font>
    <font>
      <sz val="9"/>
      <color rgb="FF008000"/>
      <name val="Arial"/>
      <family val="2"/>
      <charset val="1"/>
    </font>
    <font>
      <b/>
      <sz val="10"/>
      <color rgb="FFF79646"/>
      <name val="Arial"/>
      <family val="2"/>
      <charset val="1"/>
    </font>
    <font>
      <sz val="10"/>
      <color rgb="FFF79646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D0CECE"/>
      </patternFill>
    </fill>
    <fill>
      <patternFill patternType="solid">
        <fgColor rgb="FFD0CECE"/>
        <bgColor rgb="FFD9D9D9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237">
    <xf numFmtId="0" fontId="0" fillId="0" borderId="0" xfId="0"/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4" borderId="7" xfId="0" applyFont="1" applyFill="1" applyBorder="1" applyAlignment="1">
      <alignment horizontal="center" vertical="center"/>
    </xf>
    <xf numFmtId="1" fontId="0" fillId="4" borderId="7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2" xfId="0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" fillId="4" borderId="11" xfId="1" applyFont="1" applyFill="1" applyBorder="1" applyAlignment="1" applyProtection="1">
      <alignment horizontal="center" vertical="center"/>
      <protection locked="0"/>
    </xf>
    <xf numFmtId="2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13" xfId="0" applyNumberFormat="1" applyFont="1" applyBorder="1" applyAlignment="1">
      <alignment horizontal="center" vertical="center" wrapText="1"/>
    </xf>
    <xf numFmtId="0" fontId="1" fillId="0" borderId="14" xfId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5" xfId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 applyProtection="1">
      <alignment horizontal="center" vertical="center" wrapText="1"/>
      <protection locked="0"/>
    </xf>
    <xf numFmtId="2" fontId="0" fillId="0" borderId="19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 applyProtection="1">
      <alignment horizontal="center" vertical="center" wrapText="1"/>
      <protection locked="0"/>
    </xf>
    <xf numFmtId="2" fontId="0" fillId="0" borderId="23" xfId="0" applyNumberFormat="1" applyFont="1" applyBorder="1" applyAlignment="1">
      <alignment horizontal="center" vertical="center" wrapText="1"/>
    </xf>
    <xf numFmtId="0" fontId="1" fillId="0" borderId="24" xfId="1" applyFont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4" borderId="26" xfId="0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center" vertical="center" wrapText="1"/>
    </xf>
    <xf numFmtId="1" fontId="0" fillId="4" borderId="26" xfId="0" applyNumberFormat="1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4" fontId="0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1" fontId="0" fillId="4" borderId="26" xfId="0" applyNumberFormat="1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>
      <alignment horizontal="center" vertical="center" wrapText="1"/>
    </xf>
    <xf numFmtId="0" fontId="1" fillId="5" borderId="11" xfId="1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0" fontId="1" fillId="0" borderId="20" xfId="1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" fillId="0" borderId="31" xfId="1" applyFont="1" applyBorder="1" applyAlignment="1" applyProtection="1">
      <alignment horizontal="center" vertical="center" wrapText="1"/>
      <protection locked="0"/>
    </xf>
    <xf numFmtId="4" fontId="0" fillId="0" borderId="5" xfId="0" applyNumberFormat="1" applyFont="1" applyBorder="1" applyAlignment="1">
      <alignment horizontal="center" vertical="center"/>
    </xf>
    <xf numFmtId="0" fontId="1" fillId="0" borderId="24" xfId="1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/>
    </xf>
    <xf numFmtId="1" fontId="0" fillId="4" borderId="26" xfId="0" applyNumberFormat="1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1" fillId="0" borderId="11" xfId="1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" fontId="0" fillId="0" borderId="3" xfId="0" applyNumberFormat="1" applyFont="1" applyBorder="1" applyAlignment="1" applyProtection="1">
      <alignment horizontal="center" vertical="center" wrapText="1"/>
      <protection locked="0"/>
    </xf>
    <xf numFmtId="4" fontId="0" fillId="0" borderId="2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" fontId="0" fillId="0" borderId="30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2" borderId="35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vertical="center" wrapText="1"/>
    </xf>
    <xf numFmtId="1" fontId="0" fillId="0" borderId="30" xfId="0" applyNumberFormat="1" applyFont="1" applyBorder="1" applyAlignment="1" applyProtection="1">
      <alignment horizontal="center" vertical="center" wrapText="1"/>
      <protection locked="0"/>
    </xf>
    <xf numFmtId="2" fontId="0" fillId="0" borderId="30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1" fillId="0" borderId="15" xfId="1" applyFont="1" applyBorder="1" applyAlignment="1" applyProtection="1">
      <alignment horizontal="center" vertical="center" wrapText="1"/>
      <protection locked="0"/>
    </xf>
    <xf numFmtId="0" fontId="1" fillId="0" borderId="14" xfId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45" wrapText="1"/>
    </xf>
    <xf numFmtId="0" fontId="0" fillId="2" borderId="3" xfId="0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textRotation="34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textRotation="34" wrapText="1"/>
    </xf>
    <xf numFmtId="0" fontId="3" fillId="4" borderId="6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 wrapText="1"/>
    </xf>
  </cellXfs>
  <cellStyles count="2">
    <cellStyle name="Hyperlink 1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FCF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tif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68</xdr:row>
      <xdr:rowOff>84960</xdr:rowOff>
    </xdr:from>
    <xdr:to>
      <xdr:col>1</xdr:col>
      <xdr:colOff>342720</xdr:colOff>
      <xdr:row>69</xdr:row>
      <xdr:rowOff>263520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3000" y="21061440"/>
          <a:ext cx="499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1238400</xdr:colOff>
      <xdr:row>75</xdr:row>
      <xdr:rowOff>37440</xdr:rowOff>
    </xdr:from>
    <xdr:to>
      <xdr:col>2</xdr:col>
      <xdr:colOff>12535</xdr:colOff>
      <xdr:row>75</xdr:row>
      <xdr:rowOff>265680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38000" y="23338080"/>
          <a:ext cx="232200" cy="2282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10</xdr:col>
      <xdr:colOff>514440</xdr:colOff>
      <xdr:row>68</xdr:row>
      <xdr:rowOff>84960</xdr:rowOff>
    </xdr:from>
    <xdr:to>
      <xdr:col>11</xdr:col>
      <xdr:colOff>128160</xdr:colOff>
      <xdr:row>69</xdr:row>
      <xdr:rowOff>263520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079280" y="21061440"/>
          <a:ext cx="3895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47520</xdr:colOff>
      <xdr:row>16</xdr:row>
      <xdr:rowOff>9360</xdr:rowOff>
    </xdr:from>
    <xdr:to>
      <xdr:col>4</xdr:col>
      <xdr:colOff>399600</xdr:colOff>
      <xdr:row>16</xdr:row>
      <xdr:rowOff>342360</xdr:rowOff>
    </xdr:to>
    <xdr:pic>
      <xdr:nvPicPr>
        <xdr:cNvPr id="5" name="Picture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811840" y="4577400"/>
          <a:ext cx="352080" cy="333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19080</xdr:colOff>
      <xdr:row>69</xdr:row>
      <xdr:rowOff>10440</xdr:rowOff>
    </xdr:from>
    <xdr:to>
      <xdr:col>4</xdr:col>
      <xdr:colOff>371095</xdr:colOff>
      <xdr:row>69</xdr:row>
      <xdr:rowOff>330905</xdr:rowOff>
    </xdr:to>
    <xdr:pic>
      <xdr:nvPicPr>
        <xdr:cNvPr id="6" name="Picture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783400" y="21072600"/>
          <a:ext cx="348840" cy="323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1273320</xdr:colOff>
      <xdr:row>17</xdr:row>
      <xdr:rowOff>51120</xdr:rowOff>
    </xdr:from>
    <xdr:to>
      <xdr:col>2</xdr:col>
      <xdr:colOff>8935</xdr:colOff>
      <xdr:row>17</xdr:row>
      <xdr:rowOff>273535</xdr:rowOff>
    </xdr:to>
    <xdr:pic>
      <xdr:nvPicPr>
        <xdr:cNvPr id="7" name="Imag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2572920" y="5009760"/>
          <a:ext cx="193680" cy="219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1277640</xdr:colOff>
      <xdr:row>9</xdr:row>
      <xdr:rowOff>74880</xdr:rowOff>
    </xdr:from>
    <xdr:to>
      <xdr:col>2</xdr:col>
      <xdr:colOff>10015</xdr:colOff>
      <xdr:row>10</xdr:row>
      <xdr:rowOff>12535</xdr:rowOff>
    </xdr:to>
    <xdr:pic>
      <xdr:nvPicPr>
        <xdr:cNvPr id="8" name="Imag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577240" y="2737800"/>
          <a:ext cx="190440" cy="239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1313640</xdr:colOff>
      <xdr:row>83</xdr:row>
      <xdr:rowOff>18360</xdr:rowOff>
    </xdr:from>
    <xdr:to>
      <xdr:col>1</xdr:col>
      <xdr:colOff>1379815</xdr:colOff>
      <xdr:row>83</xdr:row>
      <xdr:rowOff>257695</xdr:rowOff>
    </xdr:to>
    <xdr:pic>
      <xdr:nvPicPr>
        <xdr:cNvPr id="9" name="Imag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2613240" y="25690680"/>
          <a:ext cx="63000" cy="236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1392480</xdr:colOff>
      <xdr:row>88</xdr:row>
      <xdr:rowOff>21600</xdr:rowOff>
    </xdr:from>
    <xdr:to>
      <xdr:col>2</xdr:col>
      <xdr:colOff>64505</xdr:colOff>
      <xdr:row>88</xdr:row>
      <xdr:rowOff>245520</xdr:rowOff>
    </xdr:to>
    <xdr:pic>
      <xdr:nvPicPr>
        <xdr:cNvPr id="10" name="Imag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692080" y="27265320"/>
          <a:ext cx="136440" cy="2239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1143000</xdr:colOff>
      <xdr:row>32</xdr:row>
      <xdr:rowOff>313560</xdr:rowOff>
    </xdr:from>
    <xdr:to>
      <xdr:col>1</xdr:col>
      <xdr:colOff>342720</xdr:colOff>
      <xdr:row>33</xdr:row>
      <xdr:rowOff>263520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43000" y="9878400"/>
          <a:ext cx="499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514440</xdr:colOff>
      <xdr:row>34</xdr:row>
      <xdr:rowOff>313920</xdr:rowOff>
    </xdr:from>
    <xdr:to>
      <xdr:col>11</xdr:col>
      <xdr:colOff>128160</xdr:colOff>
      <xdr:row>35</xdr:row>
      <xdr:rowOff>263880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079280" y="10507320"/>
          <a:ext cx="3895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433800</xdr:colOff>
      <xdr:row>36</xdr:row>
      <xdr:rowOff>313920</xdr:rowOff>
    </xdr:from>
    <xdr:to>
      <xdr:col>3</xdr:col>
      <xdr:colOff>66960</xdr:colOff>
      <xdr:row>38</xdr:row>
      <xdr:rowOff>14400</xdr:rowOff>
    </xdr:to>
    <xdr:pic>
      <xdr:nvPicPr>
        <xdr:cNvPr id="13" name="Picture 3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194640" y="11135880"/>
          <a:ext cx="348840" cy="3294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443160</xdr:colOff>
      <xdr:row>35</xdr:row>
      <xdr:rowOff>304560</xdr:rowOff>
    </xdr:from>
    <xdr:to>
      <xdr:col>3</xdr:col>
      <xdr:colOff>82800</xdr:colOff>
      <xdr:row>37</xdr:row>
      <xdr:rowOff>4320</xdr:rowOff>
    </xdr:to>
    <xdr:pic>
      <xdr:nvPicPr>
        <xdr:cNvPr id="14" name="Picture 3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204000" y="10812240"/>
          <a:ext cx="355320" cy="3286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380520</xdr:colOff>
      <xdr:row>31</xdr:row>
      <xdr:rowOff>285120</xdr:rowOff>
    </xdr:from>
    <xdr:to>
      <xdr:col>3</xdr:col>
      <xdr:colOff>48960</xdr:colOff>
      <xdr:row>32</xdr:row>
      <xdr:rowOff>300240</xdr:rowOff>
    </xdr:to>
    <xdr:pic>
      <xdr:nvPicPr>
        <xdr:cNvPr id="15" name="Picture 3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141360" y="9535680"/>
          <a:ext cx="384120" cy="3294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1143000</xdr:colOff>
      <xdr:row>55</xdr:row>
      <xdr:rowOff>113760</xdr:rowOff>
    </xdr:from>
    <xdr:to>
      <xdr:col>1</xdr:col>
      <xdr:colOff>342720</xdr:colOff>
      <xdr:row>56</xdr:row>
      <xdr:rowOff>263520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143000" y="17251560"/>
          <a:ext cx="4993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514440</xdr:colOff>
      <xdr:row>55</xdr:row>
      <xdr:rowOff>113760</xdr:rowOff>
    </xdr:from>
    <xdr:to>
      <xdr:col>11</xdr:col>
      <xdr:colOff>128160</xdr:colOff>
      <xdr:row>56</xdr:row>
      <xdr:rowOff>263520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0079280" y="17251560"/>
          <a:ext cx="3895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419040</xdr:colOff>
      <xdr:row>56</xdr:row>
      <xdr:rowOff>14400</xdr:rowOff>
    </xdr:from>
    <xdr:to>
      <xdr:col>5</xdr:col>
      <xdr:colOff>162000</xdr:colOff>
      <xdr:row>56</xdr:row>
      <xdr:rowOff>351360</xdr:rowOff>
    </xdr:to>
    <xdr:pic>
      <xdr:nvPicPr>
        <xdr:cNvPr id="18" name="Picture 4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6183360" y="17266680"/>
          <a:ext cx="398160" cy="3369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1440</xdr:colOff>
      <xdr:row>56</xdr:row>
      <xdr:rowOff>5400</xdr:rowOff>
    </xdr:from>
    <xdr:to>
      <xdr:col>4</xdr:col>
      <xdr:colOff>385200</xdr:colOff>
      <xdr:row>56</xdr:row>
      <xdr:rowOff>364680</xdr:rowOff>
    </xdr:to>
    <xdr:pic>
      <xdr:nvPicPr>
        <xdr:cNvPr id="19" name="Picture 4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5765760" y="17257680"/>
          <a:ext cx="383760" cy="359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47</xdr:row>
      <xdr:rowOff>40320</xdr:rowOff>
    </xdr:from>
    <xdr:to>
      <xdr:col>1</xdr:col>
      <xdr:colOff>467640</xdr:colOff>
      <xdr:row>48</xdr:row>
      <xdr:rowOff>244440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0" y="14492160"/>
          <a:ext cx="1767240" cy="318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>
          <a:noAutofit/>
        </a:bodyPr>
        <a:lstStyle/>
        <a:p>
          <a:pPr algn="ctr">
            <a:lnSpc>
              <a:spcPct val="107000"/>
            </a:lnSpc>
            <a:spcAft>
              <a:spcPts val="601"/>
            </a:spcAft>
          </a:pPr>
          <a:r>
            <a:rPr lang="fr-BE" sz="1200" b="0" strike="noStrike" spc="-1">
              <a:solidFill>
                <a:srgbClr val="FF0000"/>
              </a:solidFill>
              <a:latin typeface="Calibri"/>
              <a:ea typeface="Calibri"/>
            </a:rPr>
            <a:t>Nouveauté salon 2021</a:t>
          </a:r>
          <a:endParaRPr lang="fr-BE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407880</xdr:colOff>
      <xdr:row>64</xdr:row>
      <xdr:rowOff>10440</xdr:rowOff>
    </xdr:from>
    <xdr:to>
      <xdr:col>5</xdr:col>
      <xdr:colOff>150840</xdr:colOff>
      <xdr:row>64</xdr:row>
      <xdr:rowOff>347400</xdr:rowOff>
    </xdr:to>
    <xdr:pic>
      <xdr:nvPicPr>
        <xdr:cNvPr id="21" name="Picture 4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6172200" y="19653480"/>
          <a:ext cx="398160" cy="3369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7920</xdr:colOff>
      <xdr:row>64</xdr:row>
      <xdr:rowOff>17640</xdr:rowOff>
    </xdr:from>
    <xdr:to>
      <xdr:col>4</xdr:col>
      <xdr:colOff>356760</xdr:colOff>
      <xdr:row>64</xdr:row>
      <xdr:rowOff>344160</xdr:rowOff>
    </xdr:to>
    <xdr:pic>
      <xdr:nvPicPr>
        <xdr:cNvPr id="22" name="Picture 4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5772240" y="19660680"/>
          <a:ext cx="348840" cy="3265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159120</xdr:colOff>
      <xdr:row>81</xdr:row>
      <xdr:rowOff>32760</xdr:rowOff>
    </xdr:from>
    <xdr:to>
      <xdr:col>4</xdr:col>
      <xdr:colOff>507960</xdr:colOff>
      <xdr:row>81</xdr:row>
      <xdr:rowOff>359280</xdr:rowOff>
    </xdr:to>
    <xdr:pic>
      <xdr:nvPicPr>
        <xdr:cNvPr id="23" name="Picture 4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5923440" y="24981120"/>
          <a:ext cx="348840" cy="3265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10</xdr:col>
      <xdr:colOff>514440</xdr:colOff>
      <xdr:row>55</xdr:row>
      <xdr:rowOff>113760</xdr:rowOff>
    </xdr:from>
    <xdr:to>
      <xdr:col>11</xdr:col>
      <xdr:colOff>128160</xdr:colOff>
      <xdr:row>56</xdr:row>
      <xdr:rowOff>263520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0079280" y="17251560"/>
          <a:ext cx="389520" cy="2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358560</xdr:colOff>
      <xdr:row>81</xdr:row>
      <xdr:rowOff>30960</xdr:rowOff>
    </xdr:from>
    <xdr:to>
      <xdr:col>5</xdr:col>
      <xdr:colOff>203105</xdr:colOff>
      <xdr:row>81</xdr:row>
      <xdr:rowOff>390535</xdr:rowOff>
    </xdr:to>
    <xdr:pic>
      <xdr:nvPicPr>
        <xdr:cNvPr id="25" name="Imag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6122880" y="24979320"/>
          <a:ext cx="502920" cy="356400"/>
        </a:xfrm>
        <a:prstGeom prst="rect">
          <a:avLst/>
        </a:prstGeom>
        <a:ln w="0">
          <a:noFill/>
        </a:ln>
      </xdr:spPr>
    </xdr:pic>
    <xdr:clientData/>
  </xdr:twoCellAnchor>
  <xdr:oneCellAnchor>
    <xdr:from>
      <xdr:col>1</xdr:col>
      <xdr:colOff>1257480</xdr:colOff>
      <xdr:row>32</xdr:row>
      <xdr:rowOff>65880</xdr:rowOff>
    </xdr:from>
    <xdr:ext cx="248694" cy="231415"/>
    <xdr:pic>
      <xdr:nvPicPr>
        <xdr:cNvPr id="26" name="Imag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2557080" y="9630720"/>
          <a:ext cx="260640" cy="228240"/>
        </a:xfrm>
        <a:prstGeom prst="rect">
          <a:avLst/>
        </a:prstGeom>
        <a:ln w="0">
          <a:noFill/>
        </a:ln>
      </xdr:spPr>
    </xdr:pic>
    <xdr:clientData/>
  </xdr:oneCellAnchor>
  <xdr:twoCellAnchor>
    <xdr:from>
      <xdr:col>4</xdr:col>
      <xdr:colOff>403560</xdr:colOff>
      <xdr:row>68</xdr:row>
      <xdr:rowOff>84960</xdr:rowOff>
    </xdr:from>
    <xdr:to>
      <xdr:col>5</xdr:col>
      <xdr:colOff>146520</xdr:colOff>
      <xdr:row>69</xdr:row>
      <xdr:rowOff>336240</xdr:rowOff>
    </xdr:to>
    <xdr:pic>
      <xdr:nvPicPr>
        <xdr:cNvPr id="27" name="Picture 4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6167880" y="21061440"/>
          <a:ext cx="398160" cy="3369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0</xdr:colOff>
      <xdr:row>47</xdr:row>
      <xdr:rowOff>113760</xdr:rowOff>
    </xdr:from>
    <xdr:to>
      <xdr:col>4</xdr:col>
      <xdr:colOff>383760</xdr:colOff>
      <xdr:row>48</xdr:row>
      <xdr:rowOff>358920</xdr:rowOff>
    </xdr:to>
    <xdr:pic>
      <xdr:nvPicPr>
        <xdr:cNvPr id="28" name="Picture 4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5764320" y="14565600"/>
          <a:ext cx="383760" cy="359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388440</xdr:colOff>
      <xdr:row>47</xdr:row>
      <xdr:rowOff>113760</xdr:rowOff>
    </xdr:from>
    <xdr:to>
      <xdr:col>5</xdr:col>
      <xdr:colOff>131400</xdr:colOff>
      <xdr:row>48</xdr:row>
      <xdr:rowOff>336600</xdr:rowOff>
    </xdr:to>
    <xdr:pic>
      <xdr:nvPicPr>
        <xdr:cNvPr id="29" name="Picture 4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6152760" y="14565600"/>
          <a:ext cx="398160" cy="336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70833</xdr:colOff>
      <xdr:row>48</xdr:row>
      <xdr:rowOff>24113</xdr:rowOff>
    </xdr:from>
    <xdr:to>
      <xdr:col>10</xdr:col>
      <xdr:colOff>3096</xdr:colOff>
      <xdr:row>48</xdr:row>
      <xdr:rowOff>402572</xdr:rowOff>
    </xdr:to>
    <xdr:pic>
      <xdr:nvPicPr>
        <xdr:cNvPr id="30" name="Picture 46" descr="Index of /wp-content/uploads/2014/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8833833" y="14561878"/>
          <a:ext cx="649440" cy="378459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1161000</xdr:colOff>
      <xdr:row>59</xdr:row>
      <xdr:rowOff>17280</xdr:rowOff>
    </xdr:from>
    <xdr:to>
      <xdr:col>2</xdr:col>
      <xdr:colOff>111600</xdr:colOff>
      <xdr:row>60</xdr:row>
      <xdr:rowOff>25625</xdr:rowOff>
    </xdr:to>
    <xdr:pic>
      <xdr:nvPicPr>
        <xdr:cNvPr id="31" name="Picture 46" descr="Index of /wp-content/uploads/2014/1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2460600" y="18288720"/>
          <a:ext cx="411840" cy="325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62</xdr:row>
      <xdr:rowOff>5400</xdr:rowOff>
    </xdr:from>
    <xdr:to>
      <xdr:col>2</xdr:col>
      <xdr:colOff>141185</xdr:colOff>
      <xdr:row>63</xdr:row>
      <xdr:rowOff>16920</xdr:rowOff>
    </xdr:to>
    <xdr:pic>
      <xdr:nvPicPr>
        <xdr:cNvPr id="32" name="Picture 46" descr="Index of /wp-content/uploads/2014/1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2493360" y="19219680"/>
          <a:ext cx="411840" cy="325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1339200</xdr:colOff>
      <xdr:row>89</xdr:row>
      <xdr:rowOff>74160</xdr:rowOff>
    </xdr:from>
    <xdr:to>
      <xdr:col>2</xdr:col>
      <xdr:colOff>106625</xdr:colOff>
      <xdr:row>89</xdr:row>
      <xdr:rowOff>293105</xdr:rowOff>
    </xdr:to>
    <xdr:pic>
      <xdr:nvPicPr>
        <xdr:cNvPr id="33" name="Image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2638800" y="27632520"/>
          <a:ext cx="231840" cy="222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1200240</xdr:colOff>
      <xdr:row>52</xdr:row>
      <xdr:rowOff>27720</xdr:rowOff>
    </xdr:from>
    <xdr:to>
      <xdr:col>2</xdr:col>
      <xdr:colOff>12535</xdr:colOff>
      <xdr:row>52</xdr:row>
      <xdr:rowOff>259135</xdr:rowOff>
    </xdr:to>
    <xdr:pic>
      <xdr:nvPicPr>
        <xdr:cNvPr id="34" name="Imag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2499840" y="16251120"/>
          <a:ext cx="270360" cy="228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1219320</xdr:colOff>
      <xdr:row>50</xdr:row>
      <xdr:rowOff>84960</xdr:rowOff>
    </xdr:from>
    <xdr:to>
      <xdr:col>2</xdr:col>
      <xdr:colOff>6730</xdr:colOff>
      <xdr:row>50</xdr:row>
      <xdr:rowOff>316375</xdr:rowOff>
    </xdr:to>
    <xdr:pic>
      <xdr:nvPicPr>
        <xdr:cNvPr id="35" name="Image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2518920" y="15470280"/>
          <a:ext cx="241560" cy="228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1161720</xdr:colOff>
      <xdr:row>79</xdr:row>
      <xdr:rowOff>14400</xdr:rowOff>
    </xdr:from>
    <xdr:to>
      <xdr:col>2</xdr:col>
      <xdr:colOff>112320</xdr:colOff>
      <xdr:row>80</xdr:row>
      <xdr:rowOff>29456</xdr:rowOff>
    </xdr:to>
    <xdr:pic>
      <xdr:nvPicPr>
        <xdr:cNvPr id="36" name="Picture 46" descr="Index of /wp-content/uploads/2014/1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2461320" y="24572160"/>
          <a:ext cx="411840" cy="326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1027080</xdr:colOff>
      <xdr:row>89</xdr:row>
      <xdr:rowOff>44280</xdr:rowOff>
    </xdr:from>
    <xdr:to>
      <xdr:col>1</xdr:col>
      <xdr:colOff>145375</xdr:colOff>
      <xdr:row>89</xdr:row>
      <xdr:rowOff>351425</xdr:rowOff>
    </xdr:to>
    <xdr:pic>
      <xdr:nvPicPr>
        <xdr:cNvPr id="37" name="Picture 46" descr="Index of /wp-content/uploads/2014/1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1027080" y="27602640"/>
          <a:ext cx="414720" cy="310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971280</xdr:colOff>
      <xdr:row>87</xdr:row>
      <xdr:rowOff>283680</xdr:rowOff>
    </xdr:from>
    <xdr:to>
      <xdr:col>1</xdr:col>
      <xdr:colOff>83225</xdr:colOff>
      <xdr:row>88</xdr:row>
      <xdr:rowOff>298375</xdr:rowOff>
    </xdr:to>
    <xdr:pic>
      <xdr:nvPicPr>
        <xdr:cNvPr id="38" name="Picture 46" descr="Index of /wp-content/uploads/2014/1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971280" y="27213120"/>
          <a:ext cx="414720" cy="325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1015920</xdr:colOff>
      <xdr:row>40</xdr:row>
      <xdr:rowOff>29160</xdr:rowOff>
    </xdr:from>
    <xdr:to>
      <xdr:col>1</xdr:col>
      <xdr:colOff>131040</xdr:colOff>
      <xdr:row>40</xdr:row>
      <xdr:rowOff>336305</xdr:rowOff>
    </xdr:to>
    <xdr:pic>
      <xdr:nvPicPr>
        <xdr:cNvPr id="39" name="Picture 46" descr="Index of /wp-content/uploads/2014/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1015920" y="11987280"/>
          <a:ext cx="414720" cy="310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1090800</xdr:colOff>
      <xdr:row>20</xdr:row>
      <xdr:rowOff>22320</xdr:rowOff>
    </xdr:from>
    <xdr:to>
      <xdr:col>1</xdr:col>
      <xdr:colOff>202745</xdr:colOff>
      <xdr:row>21</xdr:row>
      <xdr:rowOff>30665</xdr:rowOff>
    </xdr:to>
    <xdr:pic>
      <xdr:nvPicPr>
        <xdr:cNvPr id="40" name="Picture 46" descr="Index of /wp-content/uploads/2014/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1090800" y="5923800"/>
          <a:ext cx="414720" cy="325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1135440</xdr:colOff>
      <xdr:row>24</xdr:row>
      <xdr:rowOff>104760</xdr:rowOff>
    </xdr:from>
    <xdr:to>
      <xdr:col>1</xdr:col>
      <xdr:colOff>250560</xdr:colOff>
      <xdr:row>24</xdr:row>
      <xdr:rowOff>411905</xdr:rowOff>
    </xdr:to>
    <xdr:pic>
      <xdr:nvPicPr>
        <xdr:cNvPr id="41" name="Picture 46" descr="Index of /wp-content/uploads/2014/1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1135440" y="7263720"/>
          <a:ext cx="414720" cy="310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961920</xdr:colOff>
      <xdr:row>83</xdr:row>
      <xdr:rowOff>313560</xdr:rowOff>
    </xdr:from>
    <xdr:to>
      <xdr:col>1</xdr:col>
      <xdr:colOff>77040</xdr:colOff>
      <xdr:row>85</xdr:row>
      <xdr:rowOff>7625</xdr:rowOff>
    </xdr:to>
    <xdr:pic>
      <xdr:nvPicPr>
        <xdr:cNvPr id="42" name="Image 57" descr="Index of /wp-content/uploads/2014/1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961920" y="25985880"/>
          <a:ext cx="414720" cy="3258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10</xdr:col>
      <xdr:colOff>514440</xdr:colOff>
      <xdr:row>47</xdr:row>
      <xdr:rowOff>113760</xdr:rowOff>
    </xdr:from>
    <xdr:to>
      <xdr:col>11</xdr:col>
      <xdr:colOff>128160</xdr:colOff>
      <xdr:row>48</xdr:row>
      <xdr:rowOff>263520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121EFF67-FDE2-476D-9795-774B8B252931}"/>
            </a:ext>
          </a:extLst>
        </xdr:cNvPr>
        <xdr:cNvSpPr/>
      </xdr:nvSpPr>
      <xdr:spPr>
        <a:xfrm>
          <a:off x="9994616" y="17228878"/>
          <a:ext cx="383191" cy="261818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514440</xdr:colOff>
      <xdr:row>47</xdr:row>
      <xdr:rowOff>113760</xdr:rowOff>
    </xdr:from>
    <xdr:to>
      <xdr:col>11</xdr:col>
      <xdr:colOff>128160</xdr:colOff>
      <xdr:row>48</xdr:row>
      <xdr:rowOff>263520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7973E692-D9E0-441C-B651-C8FCAAE3FCA3}"/>
            </a:ext>
          </a:extLst>
        </xdr:cNvPr>
        <xdr:cNvSpPr/>
      </xdr:nvSpPr>
      <xdr:spPr>
        <a:xfrm>
          <a:off x="9994616" y="17228878"/>
          <a:ext cx="383191" cy="261818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e-payral.com/assets/ft_lou-payral_blanc.pdf" TargetMode="External"/><Relationship Id="rId21" Type="http://schemas.openxmlformats.org/officeDocument/2006/relationships/hyperlink" Target="https://www.le-payral.com/assets/ft_le-payral_bergerac_sec.pdf" TargetMode="External"/><Relationship Id="rId34" Type="http://schemas.openxmlformats.org/officeDocument/2006/relationships/hyperlink" Target="https://chinonlambertbio.com/boutique/vins-rouges/12-cuvee-marie.html" TargetMode="External"/><Relationship Id="rId42" Type="http://schemas.openxmlformats.org/officeDocument/2006/relationships/hyperlink" Target="https://www.vignesdelarque.com/file/si1600778/download/Fiche%20technique%20Alexia%20-fi24746112.pdf" TargetMode="External"/><Relationship Id="rId47" Type="http://schemas.openxmlformats.org/officeDocument/2006/relationships/hyperlink" Target="https://www.chateau-de-manissy.com/wp-content/uploads/2020/11/Fiche-Site-CDR-Rouge.pdf" TargetMode="External"/><Relationship Id="rId50" Type="http://schemas.openxmlformats.org/officeDocument/2006/relationships/hyperlink" Target="https://www.chateau-de-manissy.com/wp-content/uploads/2020/03/Fiche-Site-Tavel-TDC.pdf" TargetMode="External"/><Relationship Id="rId55" Type="http://schemas.openxmlformats.org/officeDocument/2006/relationships/hyperlink" Target="https://chinonlambertbio.com/boutique/index.php?controller=attachment&amp;id_attachment=8" TargetMode="External"/><Relationship Id="rId63" Type="http://schemas.openxmlformats.org/officeDocument/2006/relationships/hyperlink" Target="https://www.rotary-arlon.be/images/documents/activit%C3%A9s%20rca/activit%C3%A9s%20rca%202020-2021/LES_AIRES_CLOVALLON.pdf" TargetMode="External"/><Relationship Id="rId7" Type="http://schemas.openxmlformats.org/officeDocument/2006/relationships/hyperlink" Target="http://www.champagne-christophe.com/gamme.php" TargetMode="External"/><Relationship Id="rId2" Type="http://schemas.openxmlformats.org/officeDocument/2006/relationships/hyperlink" Target="http://www.champagne-christophe.com/gamme.php" TargetMode="External"/><Relationship Id="rId16" Type="http://schemas.openxmlformats.org/officeDocument/2006/relationships/hyperlink" Target="https://www.youtube.com/watch?v=BTluKOifbDQ" TargetMode="External"/><Relationship Id="rId29" Type="http://schemas.openxmlformats.org/officeDocument/2006/relationships/hyperlink" Target="https://chinonlambertbio.com/" TargetMode="External"/><Relationship Id="rId11" Type="http://schemas.openxmlformats.org/officeDocument/2006/relationships/hyperlink" Target="https://www.vignesdelarque.com/" TargetMode="External"/><Relationship Id="rId24" Type="http://schemas.openxmlformats.org/officeDocument/2006/relationships/hyperlink" Target="https://www.le-payral.com/assets/ft_le-payral_bergerac_rose.pdf" TargetMode="External"/><Relationship Id="rId32" Type="http://schemas.openxmlformats.org/officeDocument/2006/relationships/hyperlink" Target="https://chinonlambertbio.com/boutique/index.php?controller=attachment&amp;id_attachment=3" TargetMode="External"/><Relationship Id="rId37" Type="http://schemas.openxmlformats.org/officeDocument/2006/relationships/hyperlink" Target="https://www.vignesdelarque.com/file/si1600778/download/Fiche%20Chant%20des%20Baumes%20Blanc%202019-fi24768060.pdf" TargetMode="External"/><Relationship Id="rId40" Type="http://schemas.openxmlformats.org/officeDocument/2006/relationships/hyperlink" Target="https://www.vignesdelarque.com/file/si1600778/download/Fiche%20Technique%20Viognier-fi24746017.pdf" TargetMode="External"/><Relationship Id="rId45" Type="http://schemas.openxmlformats.org/officeDocument/2006/relationships/hyperlink" Target="https://www.domaine-de-pignan.com/nos-vins-349-fr.htm" TargetMode="External"/><Relationship Id="rId53" Type="http://schemas.openxmlformats.org/officeDocument/2006/relationships/hyperlink" Target="https://www.le-payral.com/assets/ft_le-payral_tutti_frutti.pdf" TargetMode="External"/><Relationship Id="rId58" Type="http://schemas.openxmlformats.org/officeDocument/2006/relationships/hyperlink" Target="https://www.rotary-arlon.be/images/documents/activit%C3%A9s%20rca/activit%C3%A9s%20rca%202020-2021/FT_Saint-Amour.pdf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http://www.champagne-christophe.com/gamme.php" TargetMode="External"/><Relationship Id="rId61" Type="http://schemas.openxmlformats.org/officeDocument/2006/relationships/hyperlink" Target="https://www.rotary-arlon.be/images/documents/activit%C3%A9s%20rca/activit%C3%A9s%20rca%202020-2021/CABRETTA%20_2018.pdf" TargetMode="External"/><Relationship Id="rId19" Type="http://schemas.openxmlformats.org/officeDocument/2006/relationships/hyperlink" Target="https://www.rotary-arlon.be/images/documents/activit%C3%A9s%20rca/activit%C3%A9s%20rca%202020-2021/Mas%20d'Alezon%202021.pdf" TargetMode="External"/><Relationship Id="rId14" Type="http://schemas.openxmlformats.org/officeDocument/2006/relationships/hyperlink" Target="http://www.domaine-de-pignan.com/nos-vins-360-fr.htm" TargetMode="External"/><Relationship Id="rId22" Type="http://schemas.openxmlformats.org/officeDocument/2006/relationships/hyperlink" Target="https://www.le-payral.com/assets/ft_le-payral_petite_fugue.pdf" TargetMode="External"/><Relationship Id="rId27" Type="http://schemas.openxmlformats.org/officeDocument/2006/relationships/hyperlink" Target="http://chateaulepayral.over-blog.com/article-le-payral-developpe-les-cuvees-sans-sulfites-a-l-origine-100602909.html" TargetMode="External"/><Relationship Id="rId30" Type="http://schemas.openxmlformats.org/officeDocument/2006/relationships/hyperlink" Target="https://chinonlambertbio.com/boutique/index.php?controller=attachment&amp;id_attachment=15" TargetMode="External"/><Relationship Id="rId35" Type="http://schemas.openxmlformats.org/officeDocument/2006/relationships/hyperlink" Target="https://chinonlambertbio.com/boutique/index.php?controller=attachment&amp;id_attachment=12" TargetMode="External"/><Relationship Id="rId43" Type="http://schemas.openxmlformats.org/officeDocument/2006/relationships/hyperlink" Target="https://www.vignesdelarque.com/file/si1600778/download/Fiche%20Terroir%20de%20l'Arque%20-fi24746024.pdf" TargetMode="External"/><Relationship Id="rId48" Type="http://schemas.openxmlformats.org/officeDocument/2006/relationships/hyperlink" Target="https://www.chateau-de-manissy.com/wp-content/uploads/2019/06/Fiche-Site-CDR-Blanc.pdf" TargetMode="External"/><Relationship Id="rId56" Type="http://schemas.openxmlformats.org/officeDocument/2006/relationships/hyperlink" Target="https://chinonlambertbio.com/boutique/vins-rouges/42-cuvee-chene-vert.html" TargetMode="External"/><Relationship Id="rId64" Type="http://schemas.openxmlformats.org/officeDocument/2006/relationships/hyperlink" Target="https://www.rotary-arlon.be/images/documents/activit%C3%A9s%20rca/activit%C3%A9s%20rca%202020-2021/CLOVALLON_PINOT_NOIR%20.pdf" TargetMode="External"/><Relationship Id="rId8" Type="http://schemas.openxmlformats.org/officeDocument/2006/relationships/hyperlink" Target="http://romualdpetit.fr/" TargetMode="External"/><Relationship Id="rId51" Type="http://schemas.openxmlformats.org/officeDocument/2006/relationships/hyperlink" Target="https://www.chateau-de-manissy.com/wp-content/uploads/2020/03/Fiche-Site-Lirac-Blanc.pdf" TargetMode="External"/><Relationship Id="rId3" Type="http://schemas.openxmlformats.org/officeDocument/2006/relationships/hyperlink" Target="http://www.champagne-christophe.com/gamme.php" TargetMode="External"/><Relationship Id="rId12" Type="http://schemas.openxmlformats.org/officeDocument/2006/relationships/hyperlink" Target="https://www.vignesdelarque.com/file/si1600778/download/duch%C3%A9%20d'uzes%20blanc-fi24746822.pdf" TargetMode="External"/><Relationship Id="rId17" Type="http://schemas.openxmlformats.org/officeDocument/2006/relationships/hyperlink" Target="https://www.domaine-de-pignan.com/nos-vins-352-fr.htm" TargetMode="External"/><Relationship Id="rId25" Type="http://schemas.openxmlformats.org/officeDocument/2006/relationships/hyperlink" Target="https://www.le-payral.com/assets/ft_le-payral_terres_rouges.pdf" TargetMode="External"/><Relationship Id="rId33" Type="http://schemas.openxmlformats.org/officeDocument/2006/relationships/hyperlink" Target="https://chinonlambertbio.com/boutique/index.php?controller=attachment&amp;id_attachment=4" TargetMode="External"/><Relationship Id="rId38" Type="http://schemas.openxmlformats.org/officeDocument/2006/relationships/hyperlink" Target="https://www.vignesdelarque.com/file/si1600778/download/Ros%C3%A9%20Chnat%20des%20Baumes%20Fiche%20-fi24630674.pdf" TargetMode="External"/><Relationship Id="rId46" Type="http://schemas.openxmlformats.org/officeDocument/2006/relationships/hyperlink" Target="https://www.chateau-de-manissy.com/" TargetMode="External"/><Relationship Id="rId59" Type="http://schemas.openxmlformats.org/officeDocument/2006/relationships/hyperlink" Target="https://www.rotary-arlon.be/images/documents/activit%C3%A9s%20rca/activit%C3%A9s%20rca%202020-2021/Fiche_CHIROUBLES.pdf" TargetMode="External"/><Relationship Id="rId20" Type="http://schemas.openxmlformats.org/officeDocument/2006/relationships/hyperlink" Target="https://www.le-payral.com/index-1.html" TargetMode="External"/><Relationship Id="rId41" Type="http://schemas.openxmlformats.org/officeDocument/2006/relationships/hyperlink" Target="https://www.vignesdelarque.com/file/si1600778/download/Fiche%20technique%20Am%C3%A9lie-fi24762320.pdf" TargetMode="External"/><Relationship Id="rId54" Type="http://schemas.openxmlformats.org/officeDocument/2006/relationships/hyperlink" Target="https://www.le-payral.com/assets/ft_le-payral_heritage.pdf" TargetMode="External"/><Relationship Id="rId62" Type="http://schemas.openxmlformats.org/officeDocument/2006/relationships/hyperlink" Target="https://www.rotary-arlon.be/images/documents/activit%C3%A9s%20rca/activit%C3%A9s%20rca%202020-2021/LE_PRESBYTERE_2019.pdf" TargetMode="External"/><Relationship Id="rId1" Type="http://schemas.openxmlformats.org/officeDocument/2006/relationships/hyperlink" Target="http://www.champagne-christophe.com/maison.php" TargetMode="External"/><Relationship Id="rId6" Type="http://schemas.openxmlformats.org/officeDocument/2006/relationships/hyperlink" Target="http://www.champagne-christophe.com/gamme.php" TargetMode="External"/><Relationship Id="rId15" Type="http://schemas.openxmlformats.org/officeDocument/2006/relationships/hyperlink" Target="https://www.domaine-de-pignan.com/nos-vins-357-fr.htm" TargetMode="External"/><Relationship Id="rId23" Type="http://schemas.openxmlformats.org/officeDocument/2006/relationships/hyperlink" Target="https://www.le-payral.com/assets/ft_le-payral_bergerac_rose.pdf" TargetMode="External"/><Relationship Id="rId28" Type="http://schemas.openxmlformats.org/officeDocument/2006/relationships/hyperlink" Target="https://www.rotary-arlon.be/images/documents/activit%C3%A9s%20rca/activit%C3%A9s%20rca%202020-2021/FT_SAUSSIGNAC_CUVEE_FLEURIE.pdf" TargetMode="External"/><Relationship Id="rId36" Type="http://schemas.openxmlformats.org/officeDocument/2006/relationships/hyperlink" Target="https://www.vignesdelarque.com/file/si1600778/download/duch%C3%A9%20ros%C3%A9%20fiche%20technique-fi24746819.pdf" TargetMode="External"/><Relationship Id="rId49" Type="http://schemas.openxmlformats.org/officeDocument/2006/relationships/hyperlink" Target="https://www.chateau-de-manissy.com/wp-content/uploads/2020/03/Fiche-Site-Tavel-Trinite%CC%81.pdf" TargetMode="External"/><Relationship Id="rId57" Type="http://schemas.openxmlformats.org/officeDocument/2006/relationships/hyperlink" Target="http://romualdpetit.fr/portfolio-type/le-bourgogne-heritage/" TargetMode="External"/><Relationship Id="rId10" Type="http://schemas.openxmlformats.org/officeDocument/2006/relationships/hyperlink" Target="http://romualdpetit.fr/portfolio-type/saint-veran-champs-ronds/" TargetMode="External"/><Relationship Id="rId31" Type="http://schemas.openxmlformats.org/officeDocument/2006/relationships/hyperlink" Target="https://chinonlambertbio.com/boutique/vins-blancs-et-roses/17-cuvee-les-chesnaies.html" TargetMode="External"/><Relationship Id="rId44" Type="http://schemas.openxmlformats.org/officeDocument/2006/relationships/hyperlink" Target="https://www.vignesdelarque.com/file/si1600778/download/boissieres-fi24458494.pdf" TargetMode="External"/><Relationship Id="rId52" Type="http://schemas.openxmlformats.org/officeDocument/2006/relationships/hyperlink" Target="https://www.chateau-de-manissy.com/wp-content/uploads/2020/03/Fiche-Site-Lirac-Rouge.pdf" TargetMode="External"/><Relationship Id="rId60" Type="http://schemas.openxmlformats.org/officeDocument/2006/relationships/hyperlink" Target="https://www.rotary-arlon.be/images/documents/activit%C3%A9s%20rca/activit%C3%A9s%20rca%202020-2021/FT_Saint-Amour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champagne-christophe.com/gamme.php" TargetMode="External"/><Relationship Id="rId9" Type="http://schemas.openxmlformats.org/officeDocument/2006/relationships/hyperlink" Target="http://romualdpetit.fr/portfolio-type/saint-veran-tradition/" TargetMode="External"/><Relationship Id="rId13" Type="http://schemas.openxmlformats.org/officeDocument/2006/relationships/hyperlink" Target="https://www.domaine-de-pignan.com/index.php?lg=fr" TargetMode="External"/><Relationship Id="rId18" Type="http://schemas.openxmlformats.org/officeDocument/2006/relationships/hyperlink" Target="https://www.rotary-arlon.be/images/documents/activit%C3%A9s%20rca/activit%C3%A9s%20rca%202020-2021/Clovallon%202021.pdf" TargetMode="External"/><Relationship Id="rId39" Type="http://schemas.openxmlformats.org/officeDocument/2006/relationships/hyperlink" Target="https://www.vignesdelarque.com/file/si1600778/download/chant%20des%20baumes%20rouge%20ft-fi247468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abSelected="1" view="pageBreakPreview" zoomScale="85" zoomScaleNormal="85" zoomScalePageLayoutView="85" workbookViewId="0">
      <pane ySplit="2" topLeftCell="A13" activePane="bottomLeft" state="frozen"/>
      <selection pane="bottomLeft" activeCell="I19" sqref="I19"/>
    </sheetView>
  </sheetViews>
  <sheetFormatPr baseColWidth="10" defaultColWidth="8.83203125" defaultRowHeight="13" x14ac:dyDescent="0.15"/>
  <cols>
    <col min="1" max="1" width="18.5" style="1" customWidth="1"/>
    <col min="2" max="2" width="20.6640625" style="1" customWidth="1"/>
    <col min="3" max="3" width="10.1640625" style="1" customWidth="1"/>
    <col min="4" max="4" width="32.5" style="1" customWidth="1"/>
    <col min="5" max="5" width="9.33203125" style="1" customWidth="1"/>
    <col min="6" max="6" width="8" style="1" customWidth="1"/>
    <col min="7" max="7" width="8.1640625" style="1" customWidth="1"/>
    <col min="8" max="8" width="7.33203125" style="2" customWidth="1"/>
    <col min="9" max="9" width="7.6640625" style="1" customWidth="1"/>
    <col min="10" max="10" width="10.33203125" style="1" customWidth="1"/>
    <col min="11" max="11" width="11" style="3" customWidth="1"/>
    <col min="12" max="12" width="8.83203125" style="3"/>
  </cols>
  <sheetData>
    <row r="1" spans="1:11" ht="23.25" customHeight="1" x14ac:dyDescent="0.15">
      <c r="A1" s="228" t="s">
        <v>0</v>
      </c>
      <c r="B1" s="228"/>
      <c r="C1" s="229" t="s">
        <v>1</v>
      </c>
      <c r="D1" s="230" t="s">
        <v>2</v>
      </c>
      <c r="E1" s="224" t="s">
        <v>3</v>
      </c>
      <c r="F1" s="225" t="s">
        <v>4</v>
      </c>
      <c r="G1" s="225"/>
      <c r="H1" s="226" t="s">
        <v>5</v>
      </c>
      <c r="I1" s="230" t="s">
        <v>6</v>
      </c>
      <c r="J1" s="227" t="s">
        <v>7</v>
      </c>
      <c r="K1" s="183"/>
    </row>
    <row r="2" spans="1:11" ht="21" customHeight="1" x14ac:dyDescent="0.15">
      <c r="A2" s="228"/>
      <c r="B2" s="228"/>
      <c r="C2" s="229"/>
      <c r="D2" s="230"/>
      <c r="E2" s="224"/>
      <c r="F2" s="4" t="s">
        <v>8</v>
      </c>
      <c r="G2" s="4" t="s">
        <v>9</v>
      </c>
      <c r="H2" s="226"/>
      <c r="I2" s="230"/>
      <c r="J2" s="227"/>
      <c r="K2" s="183"/>
    </row>
    <row r="3" spans="1:11" s="6" customFormat="1" ht="6.75" customHeight="1" x14ac:dyDescent="0.15">
      <c r="A3" s="181"/>
      <c r="B3" s="181"/>
      <c r="C3" s="181"/>
      <c r="D3" s="181"/>
      <c r="E3" s="181"/>
      <c r="F3" s="181"/>
      <c r="G3" s="181"/>
      <c r="H3" s="80"/>
      <c r="I3" s="181"/>
      <c r="J3" s="181"/>
      <c r="K3" s="5"/>
    </row>
    <row r="4" spans="1:11" s="10" customFormat="1" ht="39.75" customHeight="1" x14ac:dyDescent="0.15">
      <c r="A4" s="235" t="s">
        <v>10</v>
      </c>
      <c r="B4" s="235"/>
      <c r="C4" s="235"/>
      <c r="D4" s="235"/>
      <c r="E4" s="7"/>
      <c r="F4" s="7"/>
      <c r="G4" s="7"/>
      <c r="H4" s="8"/>
      <c r="I4" s="7"/>
      <c r="J4" s="9"/>
      <c r="K4" s="183"/>
    </row>
    <row r="5" spans="1:11" ht="39" customHeight="1" x14ac:dyDescent="0.15">
      <c r="A5" s="236" t="s">
        <v>11</v>
      </c>
      <c r="B5" s="236"/>
      <c r="C5" s="236"/>
      <c r="D5" s="236"/>
      <c r="E5" s="236"/>
      <c r="F5" s="236"/>
      <c r="G5" s="236"/>
      <c r="H5" s="236"/>
      <c r="I5" s="236"/>
      <c r="J5" s="236"/>
      <c r="K5" s="183"/>
    </row>
    <row r="6" spans="1:11" ht="7.5" customHeight="1" x14ac:dyDescent="0.15">
      <c r="K6" s="183"/>
    </row>
    <row r="7" spans="1:11" ht="23.25" customHeight="1" x14ac:dyDescent="0.15">
      <c r="A7" s="228" t="s">
        <v>0</v>
      </c>
      <c r="B7" s="228"/>
      <c r="C7" s="234" t="s">
        <v>1</v>
      </c>
      <c r="D7" s="230" t="s">
        <v>2</v>
      </c>
      <c r="E7" s="224" t="s">
        <v>3</v>
      </c>
      <c r="F7" s="225" t="s">
        <v>4</v>
      </c>
      <c r="G7" s="225"/>
      <c r="H7" s="226" t="s">
        <v>5</v>
      </c>
      <c r="I7" s="230" t="s">
        <v>6</v>
      </c>
      <c r="J7" s="227" t="s">
        <v>7</v>
      </c>
      <c r="K7" s="183"/>
    </row>
    <row r="8" spans="1:11" ht="21" customHeight="1" x14ac:dyDescent="0.15">
      <c r="A8" s="228"/>
      <c r="B8" s="228"/>
      <c r="C8" s="234"/>
      <c r="D8" s="230"/>
      <c r="E8" s="224"/>
      <c r="F8" s="4" t="s">
        <v>8</v>
      </c>
      <c r="G8" s="4" t="s">
        <v>9</v>
      </c>
      <c r="H8" s="226"/>
      <c r="I8" s="230"/>
      <c r="J8" s="227"/>
      <c r="K8" s="183"/>
    </row>
    <row r="9" spans="1:11" ht="28.5" customHeight="1" x14ac:dyDescent="0.15">
      <c r="A9" s="233" t="s">
        <v>12</v>
      </c>
      <c r="B9" s="233"/>
      <c r="C9" s="233"/>
      <c r="D9" s="233"/>
      <c r="E9" s="11"/>
      <c r="F9" s="12"/>
      <c r="G9" s="12"/>
      <c r="H9" s="13"/>
      <c r="I9" s="12"/>
      <c r="J9" s="14"/>
      <c r="K9" s="15" t="s">
        <v>13</v>
      </c>
    </row>
    <row r="10" spans="1:11" ht="24" customHeight="1" x14ac:dyDescent="0.15">
      <c r="A10" s="223" t="s">
        <v>14</v>
      </c>
      <c r="B10" s="154" t="s">
        <v>15</v>
      </c>
      <c r="C10" s="49" t="s">
        <v>16</v>
      </c>
      <c r="D10" s="159" t="s">
        <v>17</v>
      </c>
      <c r="E10" s="49" t="s">
        <v>18</v>
      </c>
      <c r="F10" s="16">
        <v>18.55</v>
      </c>
      <c r="G10" s="16">
        <f t="shared" ref="G10:G15" si="0">F10*H10</f>
        <v>111.30000000000001</v>
      </c>
      <c r="H10" s="17">
        <v>6</v>
      </c>
      <c r="I10" s="18"/>
      <c r="J10" s="19" t="str">
        <f t="shared" ref="J10:J15" si="1">IF(I10="","",+G10*I10)</f>
        <v/>
      </c>
      <c r="K10" s="20" t="s">
        <v>19</v>
      </c>
    </row>
    <row r="11" spans="1:11" ht="24" customHeight="1" x14ac:dyDescent="0.15">
      <c r="A11" s="223"/>
      <c r="B11" s="54" t="s">
        <v>20</v>
      </c>
      <c r="C11" s="76" t="s">
        <v>16</v>
      </c>
      <c r="D11" s="55" t="s">
        <v>21</v>
      </c>
      <c r="E11" s="76" t="s">
        <v>18</v>
      </c>
      <c r="F11" s="21">
        <v>20</v>
      </c>
      <c r="G11" s="21">
        <f t="shared" si="0"/>
        <v>120</v>
      </c>
      <c r="H11" s="22">
        <v>6</v>
      </c>
      <c r="I11" s="23"/>
      <c r="J11" s="19" t="str">
        <f t="shared" si="1"/>
        <v/>
      </c>
      <c r="K11" s="24" t="s">
        <v>19</v>
      </c>
    </row>
    <row r="12" spans="1:11" ht="24" customHeight="1" x14ac:dyDescent="0.15">
      <c r="A12" s="223"/>
      <c r="B12" s="25" t="s">
        <v>22</v>
      </c>
      <c r="C12" s="170" t="s">
        <v>16</v>
      </c>
      <c r="D12" s="26" t="s">
        <v>21</v>
      </c>
      <c r="E12" s="76" t="s">
        <v>18</v>
      </c>
      <c r="F12" s="21">
        <v>29.9</v>
      </c>
      <c r="G12" s="21">
        <f t="shared" si="0"/>
        <v>29.9</v>
      </c>
      <c r="H12" s="22">
        <v>1</v>
      </c>
      <c r="I12" s="23"/>
      <c r="J12" s="19" t="str">
        <f t="shared" si="1"/>
        <v/>
      </c>
      <c r="K12" s="24" t="s">
        <v>19</v>
      </c>
    </row>
    <row r="13" spans="1:11" ht="24" customHeight="1" x14ac:dyDescent="0.15">
      <c r="A13" s="139" t="s">
        <v>23</v>
      </c>
      <c r="B13" s="27" t="s">
        <v>24</v>
      </c>
      <c r="C13" s="158" t="s">
        <v>16</v>
      </c>
      <c r="D13" s="28" t="s">
        <v>25</v>
      </c>
      <c r="E13" s="158" t="s">
        <v>18</v>
      </c>
      <c r="F13" s="29">
        <v>27.65</v>
      </c>
      <c r="G13" s="29">
        <f t="shared" si="0"/>
        <v>165.89999999999998</v>
      </c>
      <c r="H13" s="30">
        <v>6</v>
      </c>
      <c r="I13" s="31"/>
      <c r="J13" s="32" t="str">
        <f t="shared" si="1"/>
        <v/>
      </c>
      <c r="K13" s="33" t="s">
        <v>19</v>
      </c>
    </row>
    <row r="14" spans="1:11" ht="24" customHeight="1" x14ac:dyDescent="0.15">
      <c r="A14" s="145" t="s">
        <v>26</v>
      </c>
      <c r="B14" s="34" t="s">
        <v>27</v>
      </c>
      <c r="C14" s="76" t="s">
        <v>16</v>
      </c>
      <c r="D14" s="34" t="s">
        <v>28</v>
      </c>
      <c r="E14" s="76" t="s">
        <v>18</v>
      </c>
      <c r="F14" s="21">
        <v>22.15</v>
      </c>
      <c r="G14" s="21">
        <f t="shared" si="0"/>
        <v>132.89999999999998</v>
      </c>
      <c r="H14" s="22">
        <v>6</v>
      </c>
      <c r="I14" s="23"/>
      <c r="J14" s="19" t="str">
        <f t="shared" si="1"/>
        <v/>
      </c>
      <c r="K14" s="24" t="s">
        <v>19</v>
      </c>
    </row>
    <row r="15" spans="1:11" ht="24" customHeight="1" x14ac:dyDescent="0.15">
      <c r="A15" s="35" t="s">
        <v>29</v>
      </c>
      <c r="B15" s="36" t="s">
        <v>30</v>
      </c>
      <c r="C15" s="56">
        <v>2014</v>
      </c>
      <c r="D15" s="37" t="s">
        <v>31</v>
      </c>
      <c r="E15" s="56" t="s">
        <v>18</v>
      </c>
      <c r="F15" s="38">
        <v>60.4</v>
      </c>
      <c r="G15" s="38">
        <f t="shared" si="0"/>
        <v>60.4</v>
      </c>
      <c r="H15" s="39">
        <v>1</v>
      </c>
      <c r="I15" s="40"/>
      <c r="J15" s="41" t="str">
        <f t="shared" si="1"/>
        <v/>
      </c>
      <c r="K15" s="42" t="s">
        <v>19</v>
      </c>
    </row>
    <row r="16" spans="1:11" ht="6" customHeight="1" x14ac:dyDescent="0.15">
      <c r="H16" s="43"/>
      <c r="I16" s="43"/>
      <c r="J16" s="1" t="str">
        <f>IF(I16="","",I16*G16)</f>
        <v/>
      </c>
      <c r="K16" s="183"/>
    </row>
    <row r="17" spans="1:12" ht="30.75" customHeight="1" thickBot="1" x14ac:dyDescent="0.2">
      <c r="A17" s="218" t="s">
        <v>32</v>
      </c>
      <c r="B17" s="218"/>
      <c r="C17" s="218"/>
      <c r="D17" s="218"/>
      <c r="E17" s="44"/>
      <c r="F17" s="45"/>
      <c r="G17" s="45"/>
      <c r="H17" s="46"/>
      <c r="I17" s="46"/>
      <c r="J17" s="47" t="str">
        <f>IF(I17="","",I17*G17)</f>
        <v/>
      </c>
      <c r="K17" s="15" t="s">
        <v>13</v>
      </c>
      <c r="L17" s="183"/>
    </row>
    <row r="18" spans="1:12" ht="24.75" customHeight="1" x14ac:dyDescent="0.15">
      <c r="A18" s="231" t="s">
        <v>33</v>
      </c>
      <c r="B18" s="154" t="s">
        <v>15</v>
      </c>
      <c r="C18" s="48">
        <v>2019</v>
      </c>
      <c r="D18" s="159" t="s">
        <v>34</v>
      </c>
      <c r="E18" s="49" t="s">
        <v>18</v>
      </c>
      <c r="F18" s="50">
        <v>11.3</v>
      </c>
      <c r="G18" s="50">
        <f t="shared" ref="G18:G25" si="2">F18*H18</f>
        <v>67.800000000000011</v>
      </c>
      <c r="H18" s="51">
        <v>6</v>
      </c>
      <c r="I18" s="18"/>
      <c r="J18" s="53" t="str">
        <f t="shared" ref="J18:J25" si="3">IF(I18="","",+G18*I18)</f>
        <v/>
      </c>
      <c r="K18" s="33" t="s">
        <v>35</v>
      </c>
      <c r="L18" s="183"/>
    </row>
    <row r="19" spans="1:12" ht="24.75" customHeight="1" thickBot="1" x14ac:dyDescent="0.2">
      <c r="A19" s="231"/>
      <c r="B19" s="54" t="s">
        <v>36</v>
      </c>
      <c r="C19" s="76">
        <v>2019</v>
      </c>
      <c r="D19" s="55" t="s">
        <v>37</v>
      </c>
      <c r="E19" s="56" t="s">
        <v>18</v>
      </c>
      <c r="F19" s="57">
        <v>12.8</v>
      </c>
      <c r="G19" s="57">
        <f t="shared" si="2"/>
        <v>76.800000000000011</v>
      </c>
      <c r="H19" s="89">
        <v>6</v>
      </c>
      <c r="I19" s="104"/>
      <c r="J19" s="59" t="str">
        <f t="shared" si="3"/>
        <v/>
      </c>
      <c r="K19" s="24" t="s">
        <v>35</v>
      </c>
      <c r="L19" s="183"/>
    </row>
    <row r="20" spans="1:12" ht="24.75" customHeight="1" thickBot="1" x14ac:dyDescent="0.2">
      <c r="A20" s="191" t="s">
        <v>38</v>
      </c>
      <c r="B20" s="60" t="s">
        <v>39</v>
      </c>
      <c r="C20" s="61">
        <v>2019</v>
      </c>
      <c r="D20" s="62" t="s">
        <v>40</v>
      </c>
      <c r="E20" s="149" t="s">
        <v>41</v>
      </c>
      <c r="F20" s="63">
        <v>11.45</v>
      </c>
      <c r="G20" s="63">
        <f t="shared" si="2"/>
        <v>68.699999999999989</v>
      </c>
      <c r="H20" s="64">
        <v>6</v>
      </c>
      <c r="I20" s="65"/>
      <c r="J20" s="66" t="str">
        <f t="shared" si="3"/>
        <v/>
      </c>
      <c r="K20" s="33" t="s">
        <v>35</v>
      </c>
      <c r="L20" s="67"/>
    </row>
    <row r="21" spans="1:12" ht="24.75" customHeight="1" thickBot="1" x14ac:dyDescent="0.2">
      <c r="A21" s="191" t="s">
        <v>42</v>
      </c>
      <c r="B21" s="34" t="s">
        <v>43</v>
      </c>
      <c r="C21" s="69">
        <v>2020</v>
      </c>
      <c r="D21" s="68" t="s">
        <v>44</v>
      </c>
      <c r="E21" s="69" t="s">
        <v>18</v>
      </c>
      <c r="F21" s="70">
        <v>8.35</v>
      </c>
      <c r="G21" s="70">
        <f t="shared" si="2"/>
        <v>50.099999999999994</v>
      </c>
      <c r="H21" s="71">
        <v>6</v>
      </c>
      <c r="I21" s="65"/>
      <c r="J21" s="73" t="str">
        <f t="shared" si="3"/>
        <v/>
      </c>
      <c r="K21" s="33" t="s">
        <v>35</v>
      </c>
      <c r="L21" s="183"/>
    </row>
    <row r="22" spans="1:12" ht="24.75" customHeight="1" thickBot="1" x14ac:dyDescent="0.2">
      <c r="A22" s="232" t="s">
        <v>45</v>
      </c>
      <c r="B22" s="74" t="s">
        <v>46</v>
      </c>
      <c r="C22" s="49">
        <v>2019</v>
      </c>
      <c r="D22" s="75" t="s">
        <v>44</v>
      </c>
      <c r="E22" s="49" t="s">
        <v>18</v>
      </c>
      <c r="F22" s="50">
        <v>9.5500000000000007</v>
      </c>
      <c r="G22" s="50">
        <f t="shared" si="2"/>
        <v>57.300000000000004</v>
      </c>
      <c r="H22" s="51">
        <v>6</v>
      </c>
      <c r="I22" s="31"/>
      <c r="J22" s="53" t="str">
        <f t="shared" si="3"/>
        <v/>
      </c>
      <c r="K22" s="20" t="s">
        <v>35</v>
      </c>
      <c r="L22" s="183"/>
    </row>
    <row r="23" spans="1:12" ht="24.75" customHeight="1" thickBot="1" x14ac:dyDescent="0.2">
      <c r="A23" s="232"/>
      <c r="B23" s="97" t="s">
        <v>47</v>
      </c>
      <c r="C23" s="170">
        <v>2019</v>
      </c>
      <c r="D23" s="166" t="s">
        <v>44</v>
      </c>
      <c r="E23" s="76" t="s">
        <v>18</v>
      </c>
      <c r="F23" s="57">
        <v>11.15</v>
      </c>
      <c r="G23" s="57">
        <f t="shared" si="2"/>
        <v>66.900000000000006</v>
      </c>
      <c r="H23" s="89">
        <v>6</v>
      </c>
      <c r="I23" s="40"/>
      <c r="J23" s="59" t="str">
        <f t="shared" si="3"/>
        <v/>
      </c>
      <c r="K23" s="20" t="s">
        <v>35</v>
      </c>
      <c r="L23" s="183"/>
    </row>
    <row r="24" spans="1:12" ht="24.75" customHeight="1" thickBot="1" x14ac:dyDescent="0.2">
      <c r="A24" s="217" t="s">
        <v>48</v>
      </c>
      <c r="B24" s="74" t="s">
        <v>49</v>
      </c>
      <c r="C24" s="49">
        <v>2020</v>
      </c>
      <c r="D24" s="75" t="s">
        <v>44</v>
      </c>
      <c r="E24" s="49" t="s">
        <v>18</v>
      </c>
      <c r="F24" s="50">
        <v>9.5500000000000007</v>
      </c>
      <c r="G24" s="50">
        <f t="shared" si="2"/>
        <v>57.300000000000004</v>
      </c>
      <c r="H24" s="51">
        <v>6</v>
      </c>
      <c r="I24" s="156"/>
      <c r="J24" s="53" t="str">
        <f t="shared" si="3"/>
        <v/>
      </c>
      <c r="K24" s="33" t="s">
        <v>35</v>
      </c>
      <c r="L24" s="183"/>
    </row>
    <row r="25" spans="1:12" ht="40" customHeight="1" thickBot="1" x14ac:dyDescent="0.2">
      <c r="A25" s="217"/>
      <c r="B25" s="173" t="s">
        <v>50</v>
      </c>
      <c r="C25" s="149">
        <v>2020</v>
      </c>
      <c r="D25" s="174" t="s">
        <v>44</v>
      </c>
      <c r="E25" s="149" t="s">
        <v>18</v>
      </c>
      <c r="F25" s="207">
        <v>11.05</v>
      </c>
      <c r="G25" s="207">
        <f t="shared" si="2"/>
        <v>66.300000000000011</v>
      </c>
      <c r="H25" s="151">
        <v>6</v>
      </c>
      <c r="I25" s="206"/>
      <c r="J25" s="163" t="str">
        <f t="shared" si="3"/>
        <v/>
      </c>
      <c r="K25" s="33" t="s">
        <v>35</v>
      </c>
      <c r="L25" s="183"/>
    </row>
    <row r="26" spans="1:12" x14ac:dyDescent="0.15">
      <c r="K26" s="183"/>
      <c r="L26" s="183"/>
    </row>
    <row r="27" spans="1:12" ht="7" customHeight="1" thickBot="1" x14ac:dyDescent="0.2">
      <c r="A27" s="77"/>
      <c r="B27" s="107"/>
      <c r="C27" s="77"/>
      <c r="D27" s="78"/>
      <c r="E27" s="77"/>
      <c r="F27" s="79"/>
      <c r="G27" s="79"/>
      <c r="H27" s="80"/>
      <c r="I27" s="80"/>
      <c r="J27" s="81"/>
      <c r="K27" s="183"/>
      <c r="L27" s="183"/>
    </row>
    <row r="28" spans="1:12" ht="30.75" customHeight="1" thickBot="1" x14ac:dyDescent="0.2">
      <c r="A28" s="218" t="s">
        <v>51</v>
      </c>
      <c r="B28" s="218"/>
      <c r="C28" s="218"/>
      <c r="D28" s="218"/>
      <c r="E28" s="82"/>
      <c r="F28" s="83"/>
      <c r="G28" s="83"/>
      <c r="H28" s="84"/>
      <c r="I28" s="84"/>
      <c r="J28" s="85"/>
      <c r="K28" s="112" t="s">
        <v>13</v>
      </c>
      <c r="L28" s="183"/>
    </row>
    <row r="29" spans="1:12" ht="24.75" customHeight="1" thickBot="1" x14ac:dyDescent="0.2">
      <c r="A29" s="217" t="s">
        <v>52</v>
      </c>
      <c r="B29" s="86" t="s">
        <v>53</v>
      </c>
      <c r="C29" s="87">
        <v>2020</v>
      </c>
      <c r="D29" s="88" t="s">
        <v>54</v>
      </c>
      <c r="E29" s="126" t="s">
        <v>18</v>
      </c>
      <c r="F29" s="202">
        <v>7.6</v>
      </c>
      <c r="G29" s="208">
        <f t="shared" ref="G29:G38" si="4">F29*H29</f>
        <v>45.599999999999994</v>
      </c>
      <c r="H29" s="201">
        <v>6</v>
      </c>
      <c r="I29" s="58"/>
      <c r="J29" s="192" t="str">
        <f t="shared" ref="J29:J38" si="5">IF(I29="","",+G29*I29)</f>
        <v/>
      </c>
      <c r="K29" s="24" t="s">
        <v>35</v>
      </c>
      <c r="L29" s="183"/>
    </row>
    <row r="30" spans="1:12" ht="24.75" customHeight="1" thickBot="1" x14ac:dyDescent="0.2">
      <c r="A30" s="217"/>
      <c r="B30" s="34" t="s">
        <v>55</v>
      </c>
      <c r="C30" s="165">
        <v>2020</v>
      </c>
      <c r="D30" s="90" t="s">
        <v>56</v>
      </c>
      <c r="E30" s="126" t="s">
        <v>18</v>
      </c>
      <c r="F30" s="203">
        <v>7.25</v>
      </c>
      <c r="G30" s="209">
        <f t="shared" si="4"/>
        <v>43.5</v>
      </c>
      <c r="H30" s="201">
        <v>6</v>
      </c>
      <c r="I30" s="58"/>
      <c r="J30" s="193" t="str">
        <f t="shared" si="5"/>
        <v/>
      </c>
      <c r="K30" s="24" t="s">
        <v>35</v>
      </c>
      <c r="L30" s="183"/>
    </row>
    <row r="31" spans="1:12" ht="24.75" customHeight="1" thickBot="1" x14ac:dyDescent="0.2">
      <c r="A31" s="217"/>
      <c r="B31" s="54" t="s">
        <v>57</v>
      </c>
      <c r="C31" s="92">
        <v>2019</v>
      </c>
      <c r="D31" s="55" t="s">
        <v>58</v>
      </c>
      <c r="E31" s="126" t="s">
        <v>18</v>
      </c>
      <c r="F31" s="202">
        <v>11.25</v>
      </c>
      <c r="G31" s="209">
        <f t="shared" si="4"/>
        <v>67.5</v>
      </c>
      <c r="H31" s="201">
        <v>6</v>
      </c>
      <c r="I31" s="58"/>
      <c r="J31" s="192" t="str">
        <f t="shared" si="5"/>
        <v/>
      </c>
      <c r="K31" s="24" t="s">
        <v>35</v>
      </c>
      <c r="L31" s="183"/>
    </row>
    <row r="32" spans="1:12" ht="24.75" customHeight="1" thickBot="1" x14ac:dyDescent="0.2">
      <c r="A32" s="217"/>
      <c r="B32" s="93" t="s">
        <v>59</v>
      </c>
      <c r="C32" s="94">
        <v>2020</v>
      </c>
      <c r="D32" s="95" t="s">
        <v>60</v>
      </c>
      <c r="E32" s="200" t="s">
        <v>18</v>
      </c>
      <c r="F32" s="199">
        <v>8.75</v>
      </c>
      <c r="G32" s="209">
        <f t="shared" si="4"/>
        <v>52.5</v>
      </c>
      <c r="H32" s="198">
        <v>6</v>
      </c>
      <c r="I32" s="58"/>
      <c r="J32" s="194" t="str">
        <f t="shared" si="5"/>
        <v/>
      </c>
      <c r="K32" s="24" t="s">
        <v>35</v>
      </c>
      <c r="L32" s="183"/>
    </row>
    <row r="33" spans="1:11" ht="24.75" customHeight="1" thickBot="1" x14ac:dyDescent="0.2">
      <c r="A33" s="217"/>
      <c r="B33" s="97" t="s">
        <v>61</v>
      </c>
      <c r="C33" s="98">
        <v>2018</v>
      </c>
      <c r="D33" s="97" t="s">
        <v>62</v>
      </c>
      <c r="E33" s="197" t="s">
        <v>18</v>
      </c>
      <c r="F33" s="196">
        <v>12.35</v>
      </c>
      <c r="G33" s="210">
        <f t="shared" si="4"/>
        <v>74.099999999999994</v>
      </c>
      <c r="H33" s="212">
        <v>6</v>
      </c>
      <c r="I33" s="104"/>
      <c r="J33" s="130" t="str">
        <f t="shared" si="5"/>
        <v/>
      </c>
      <c r="K33" s="24" t="s">
        <v>35</v>
      </c>
    </row>
    <row r="34" spans="1:11" ht="24.75" customHeight="1" thickBot="1" x14ac:dyDescent="0.2">
      <c r="A34" s="191" t="s">
        <v>63</v>
      </c>
      <c r="B34" s="60" t="s">
        <v>64</v>
      </c>
      <c r="C34" s="100">
        <v>2020</v>
      </c>
      <c r="D34" s="62" t="s">
        <v>64</v>
      </c>
      <c r="E34" s="69" t="s">
        <v>18</v>
      </c>
      <c r="F34" s="117">
        <v>6.95</v>
      </c>
      <c r="G34" s="70">
        <f t="shared" si="4"/>
        <v>41.7</v>
      </c>
      <c r="H34" s="71">
        <v>6</v>
      </c>
      <c r="I34" s="72"/>
      <c r="J34" s="214" t="str">
        <f t="shared" si="5"/>
        <v/>
      </c>
      <c r="K34" s="24" t="s">
        <v>35</v>
      </c>
    </row>
    <row r="35" spans="1:11" ht="24.75" customHeight="1" thickBot="1" x14ac:dyDescent="0.2">
      <c r="A35" s="217" t="s">
        <v>65</v>
      </c>
      <c r="B35" s="154" t="s">
        <v>66</v>
      </c>
      <c r="C35" s="134">
        <v>2019</v>
      </c>
      <c r="D35" s="159" t="s">
        <v>67</v>
      </c>
      <c r="E35" s="49" t="s">
        <v>18</v>
      </c>
      <c r="F35" s="123">
        <v>8.4</v>
      </c>
      <c r="G35" s="211">
        <f t="shared" si="4"/>
        <v>50.400000000000006</v>
      </c>
      <c r="H35" s="120">
        <v>6</v>
      </c>
      <c r="I35" s="96"/>
      <c r="J35" s="213" t="str">
        <f t="shared" si="5"/>
        <v/>
      </c>
      <c r="K35" s="24" t="s">
        <v>35</v>
      </c>
    </row>
    <row r="36" spans="1:11" ht="24.75" customHeight="1" thickBot="1" x14ac:dyDescent="0.2">
      <c r="A36" s="217"/>
      <c r="B36" s="54" t="s">
        <v>68</v>
      </c>
      <c r="C36" s="165">
        <v>2020</v>
      </c>
      <c r="D36" s="55" t="s">
        <v>69</v>
      </c>
      <c r="E36" s="76" t="s">
        <v>18</v>
      </c>
      <c r="F36" s="128">
        <v>6.95</v>
      </c>
      <c r="G36" s="57">
        <f t="shared" si="4"/>
        <v>41.7</v>
      </c>
      <c r="H36" s="89">
        <v>6</v>
      </c>
      <c r="I36" s="58"/>
      <c r="J36" s="193" t="str">
        <f t="shared" si="5"/>
        <v/>
      </c>
      <c r="K36" s="24" t="s">
        <v>35</v>
      </c>
    </row>
    <row r="37" spans="1:11" ht="24.75" customHeight="1" thickBot="1" x14ac:dyDescent="0.2">
      <c r="A37" s="217"/>
      <c r="B37" s="172" t="s">
        <v>70</v>
      </c>
      <c r="C37" s="165">
        <v>2019</v>
      </c>
      <c r="D37" s="166" t="s">
        <v>71</v>
      </c>
      <c r="E37" s="76" t="s">
        <v>18</v>
      </c>
      <c r="F37" s="128">
        <v>7.2</v>
      </c>
      <c r="G37" s="57">
        <f t="shared" si="4"/>
        <v>43.2</v>
      </c>
      <c r="H37" s="89">
        <v>6</v>
      </c>
      <c r="I37" s="58"/>
      <c r="J37" s="193" t="str">
        <f t="shared" si="5"/>
        <v/>
      </c>
      <c r="K37" s="24" t="s">
        <v>35</v>
      </c>
    </row>
    <row r="38" spans="1:11" ht="24.75" customHeight="1" thickBot="1" x14ac:dyDescent="0.2">
      <c r="A38" s="217"/>
      <c r="B38" s="101" t="s">
        <v>72</v>
      </c>
      <c r="C38" s="135">
        <v>2019</v>
      </c>
      <c r="D38" s="102" t="s">
        <v>73</v>
      </c>
      <c r="E38" s="56" t="s">
        <v>18</v>
      </c>
      <c r="F38" s="130">
        <v>8.4499999999999993</v>
      </c>
      <c r="G38" s="207">
        <f t="shared" si="4"/>
        <v>50.699999999999996</v>
      </c>
      <c r="H38" s="103">
        <v>6</v>
      </c>
      <c r="I38" s="162"/>
      <c r="J38" s="195" t="str">
        <f t="shared" si="5"/>
        <v/>
      </c>
      <c r="K38" s="24" t="s">
        <v>35</v>
      </c>
    </row>
    <row r="39" spans="1:11" ht="10" customHeight="1" thickBot="1" x14ac:dyDescent="0.2">
      <c r="A39" s="77"/>
      <c r="B39" s="107"/>
      <c r="C39" s="108"/>
      <c r="D39" s="78"/>
      <c r="E39" s="77"/>
      <c r="F39" s="109"/>
      <c r="G39" s="109"/>
      <c r="H39" s="80"/>
      <c r="I39" s="110"/>
      <c r="J39" s="111"/>
      <c r="K39" s="5"/>
    </row>
    <row r="40" spans="1:11" ht="30" customHeight="1" thickBot="1" x14ac:dyDescent="0.2">
      <c r="A40" s="218" t="s">
        <v>74</v>
      </c>
      <c r="B40" s="218"/>
      <c r="C40" s="218"/>
      <c r="D40" s="218"/>
      <c r="E40" s="82"/>
      <c r="F40" s="83"/>
      <c r="G40" s="83"/>
      <c r="H40" s="84"/>
      <c r="I40" s="46"/>
      <c r="J40" s="47" t="str">
        <f>IF(I40="","",I40*G40)</f>
        <v/>
      </c>
      <c r="K40" s="112" t="s">
        <v>13</v>
      </c>
    </row>
    <row r="41" spans="1:11" ht="30" customHeight="1" thickBot="1" x14ac:dyDescent="0.2">
      <c r="A41" s="113" t="s">
        <v>75</v>
      </c>
      <c r="B41" s="114" t="s">
        <v>76</v>
      </c>
      <c r="C41" s="115">
        <v>2020</v>
      </c>
      <c r="D41" s="116" t="s">
        <v>77</v>
      </c>
      <c r="E41" s="69" t="s">
        <v>18</v>
      </c>
      <c r="F41" s="117">
        <v>9.35</v>
      </c>
      <c r="G41" s="117">
        <f>F41*H41</f>
        <v>56.099999999999994</v>
      </c>
      <c r="H41" s="71">
        <v>6</v>
      </c>
      <c r="I41" s="104"/>
      <c r="J41" s="105" t="str">
        <f>IF(I41="","",+G41*I41)</f>
        <v/>
      </c>
      <c r="K41" s="121" t="s">
        <v>35</v>
      </c>
    </row>
    <row r="42" spans="1:11" ht="30" customHeight="1" thickBot="1" x14ac:dyDescent="0.2">
      <c r="A42" s="190" t="s">
        <v>78</v>
      </c>
      <c r="B42" s="118" t="s">
        <v>79</v>
      </c>
      <c r="C42" s="115">
        <v>2020</v>
      </c>
      <c r="D42" s="75" t="s">
        <v>56</v>
      </c>
      <c r="E42" s="158" t="s">
        <v>18</v>
      </c>
      <c r="F42" s="119">
        <v>12.15</v>
      </c>
      <c r="G42" s="119">
        <f>F42*H42</f>
        <v>72.900000000000006</v>
      </c>
      <c r="H42" s="120">
        <v>6</v>
      </c>
      <c r="I42" s="104"/>
      <c r="J42" s="105" t="str">
        <f>IF(I42="","",+G42*I42)</f>
        <v/>
      </c>
      <c r="K42" s="121" t="s">
        <v>35</v>
      </c>
    </row>
    <row r="43" spans="1:11" ht="36" customHeight="1" thickBot="1" x14ac:dyDescent="0.2">
      <c r="A43" s="217" t="s">
        <v>80</v>
      </c>
      <c r="B43" s="154" t="s">
        <v>81</v>
      </c>
      <c r="C43" s="49">
        <v>2020</v>
      </c>
      <c r="D43" s="122" t="s">
        <v>82</v>
      </c>
      <c r="E43" s="49" t="s">
        <v>41</v>
      </c>
      <c r="F43" s="123">
        <v>23.35</v>
      </c>
      <c r="G43" s="123">
        <f>F43*H43</f>
        <v>140.10000000000002</v>
      </c>
      <c r="H43" s="51">
        <v>6</v>
      </c>
      <c r="I43" s="52"/>
      <c r="J43" s="53" t="str">
        <f>IF(I43="","",+G43*I43)</f>
        <v/>
      </c>
      <c r="K43" s="124" t="s">
        <v>35</v>
      </c>
    </row>
    <row r="44" spans="1:11" ht="24" customHeight="1" thickBot="1" x14ac:dyDescent="0.2">
      <c r="A44" s="217"/>
      <c r="B44" s="125" t="s">
        <v>15</v>
      </c>
      <c r="C44" s="126">
        <v>2018</v>
      </c>
      <c r="D44" s="127" t="s">
        <v>83</v>
      </c>
      <c r="E44" s="76" t="s">
        <v>18</v>
      </c>
      <c r="F44" s="128">
        <v>20</v>
      </c>
      <c r="G44" s="128">
        <f>F44*H44</f>
        <v>120</v>
      </c>
      <c r="H44" s="89">
        <v>6</v>
      </c>
      <c r="I44" s="58"/>
      <c r="J44" s="59" t="str">
        <f>IF(I44="","",+G44*I44)</f>
        <v/>
      </c>
      <c r="K44" s="129" t="s">
        <v>84</v>
      </c>
    </row>
    <row r="45" spans="1:11" ht="32.25" customHeight="1" thickBot="1" x14ac:dyDescent="0.2">
      <c r="A45" s="217"/>
      <c r="B45" s="101" t="s">
        <v>85</v>
      </c>
      <c r="C45" s="56">
        <v>2018</v>
      </c>
      <c r="D45" s="102" t="s">
        <v>86</v>
      </c>
      <c r="E45" s="56" t="s">
        <v>18</v>
      </c>
      <c r="F45" s="130">
        <v>33.35</v>
      </c>
      <c r="G45" s="130">
        <f>F45*H45</f>
        <v>100.05000000000001</v>
      </c>
      <c r="H45" s="103">
        <v>3</v>
      </c>
      <c r="I45" s="162"/>
      <c r="J45" s="105" t="str">
        <f>IF(I45="","",+G45*I45)</f>
        <v/>
      </c>
      <c r="K45" s="131" t="s">
        <v>35</v>
      </c>
    </row>
    <row r="46" spans="1:11" ht="23.25" customHeight="1" thickBot="1" x14ac:dyDescent="0.2">
      <c r="A46" s="228" t="s">
        <v>0</v>
      </c>
      <c r="B46" s="228"/>
      <c r="C46" s="229" t="s">
        <v>1</v>
      </c>
      <c r="D46" s="230" t="s">
        <v>2</v>
      </c>
      <c r="E46" s="224" t="s">
        <v>3</v>
      </c>
      <c r="F46" s="225" t="s">
        <v>4</v>
      </c>
      <c r="G46" s="225"/>
      <c r="H46" s="226" t="s">
        <v>5</v>
      </c>
      <c r="I46" s="204"/>
      <c r="J46" s="227" t="s">
        <v>7</v>
      </c>
      <c r="K46" s="183"/>
    </row>
    <row r="47" spans="1:11" ht="21" customHeight="1" thickBot="1" x14ac:dyDescent="0.2">
      <c r="A47" s="228"/>
      <c r="B47" s="228"/>
      <c r="C47" s="229"/>
      <c r="D47" s="230"/>
      <c r="E47" s="224"/>
      <c r="F47" s="4" t="s">
        <v>8</v>
      </c>
      <c r="G47" s="4" t="s">
        <v>9</v>
      </c>
      <c r="H47" s="226"/>
      <c r="I47" s="205"/>
      <c r="J47" s="227"/>
      <c r="K47" s="183"/>
    </row>
    <row r="48" spans="1:11" s="6" customFormat="1" ht="9" customHeight="1" thickBot="1" x14ac:dyDescent="0.2">
      <c r="A48" s="181"/>
      <c r="B48" s="181"/>
      <c r="C48" s="181"/>
      <c r="D48" s="181"/>
      <c r="E48" s="181"/>
      <c r="F48" s="181"/>
      <c r="G48" s="181"/>
      <c r="H48" s="80"/>
      <c r="I48" s="80"/>
      <c r="J48" s="181"/>
      <c r="K48" s="5"/>
    </row>
    <row r="49" spans="1:11" ht="34.5" customHeight="1" thickBot="1" x14ac:dyDescent="0.2">
      <c r="A49" s="218" t="s">
        <v>87</v>
      </c>
      <c r="B49" s="218"/>
      <c r="C49" s="218"/>
      <c r="D49" s="218"/>
      <c r="E49" s="82"/>
      <c r="F49" s="83"/>
      <c r="G49" s="83"/>
      <c r="H49" s="84"/>
      <c r="I49" s="46"/>
      <c r="J49" s="47" t="str">
        <f>IF(I49="","",I49*G49)</f>
        <v/>
      </c>
      <c r="K49" s="112" t="s">
        <v>13</v>
      </c>
    </row>
    <row r="50" spans="1:11" ht="30" customHeight="1" thickBot="1" x14ac:dyDescent="0.2">
      <c r="A50" s="217" t="s">
        <v>88</v>
      </c>
      <c r="B50" s="34" t="s">
        <v>89</v>
      </c>
      <c r="C50" s="115">
        <v>2020</v>
      </c>
      <c r="D50" s="34" t="s">
        <v>90</v>
      </c>
      <c r="E50" s="49" t="s">
        <v>18</v>
      </c>
      <c r="F50" s="123">
        <v>11.8</v>
      </c>
      <c r="G50" s="123">
        <f t="shared" ref="G50:G55" si="6">F50*H50</f>
        <v>70.800000000000011</v>
      </c>
      <c r="H50" s="51">
        <v>6</v>
      </c>
      <c r="I50" s="52"/>
      <c r="J50" s="53" t="str">
        <f t="shared" ref="J50:J55" si="7">IF(I50="","",+G50*I50)</f>
        <v/>
      </c>
      <c r="K50" s="24" t="s">
        <v>35</v>
      </c>
    </row>
    <row r="51" spans="1:11" ht="30" customHeight="1" thickBot="1" x14ac:dyDescent="0.2">
      <c r="A51" s="217"/>
      <c r="B51" s="34" t="s">
        <v>91</v>
      </c>
      <c r="C51" s="132">
        <v>2019</v>
      </c>
      <c r="D51" s="34" t="s">
        <v>92</v>
      </c>
      <c r="E51" s="56" t="s">
        <v>18</v>
      </c>
      <c r="F51" s="130">
        <v>14.15</v>
      </c>
      <c r="G51" s="130">
        <f t="shared" si="6"/>
        <v>84.9</v>
      </c>
      <c r="H51" s="103">
        <v>6</v>
      </c>
      <c r="I51" s="104"/>
      <c r="J51" s="105" t="str">
        <f t="shared" si="7"/>
        <v/>
      </c>
      <c r="K51" s="124" t="s">
        <v>35</v>
      </c>
    </row>
    <row r="52" spans="1:11" ht="36" customHeight="1" thickBot="1" x14ac:dyDescent="0.2">
      <c r="A52" s="223" t="s">
        <v>93</v>
      </c>
      <c r="B52" s="154" t="s">
        <v>94</v>
      </c>
      <c r="C52" s="49">
        <v>2020</v>
      </c>
      <c r="D52" s="133" t="s">
        <v>95</v>
      </c>
      <c r="E52" s="49" t="s">
        <v>41</v>
      </c>
      <c r="F52" s="123">
        <v>12.95</v>
      </c>
      <c r="G52" s="123">
        <f t="shared" si="6"/>
        <v>77.699999999999989</v>
      </c>
      <c r="H52" s="51">
        <v>6</v>
      </c>
      <c r="I52" s="52"/>
      <c r="J52" s="53" t="str">
        <f t="shared" si="7"/>
        <v/>
      </c>
      <c r="K52" s="24" t="s">
        <v>35</v>
      </c>
    </row>
    <row r="53" spans="1:11" ht="24" customHeight="1" thickBot="1" x14ac:dyDescent="0.2">
      <c r="A53" s="223"/>
      <c r="B53" s="172" t="s">
        <v>96</v>
      </c>
      <c r="C53" s="76">
        <v>2019</v>
      </c>
      <c r="D53" s="166" t="s">
        <v>97</v>
      </c>
      <c r="E53" s="56" t="s">
        <v>41</v>
      </c>
      <c r="F53" s="128">
        <v>12.8</v>
      </c>
      <c r="G53" s="128">
        <f t="shared" si="6"/>
        <v>76.800000000000011</v>
      </c>
      <c r="H53" s="89">
        <v>6</v>
      </c>
      <c r="I53" s="58"/>
      <c r="J53" s="59" t="str">
        <f t="shared" si="7"/>
        <v/>
      </c>
      <c r="K53" s="124" t="s">
        <v>35</v>
      </c>
    </row>
    <row r="54" spans="1:11" ht="24" customHeight="1" thickBot="1" x14ac:dyDescent="0.2">
      <c r="A54" s="217" t="s">
        <v>98</v>
      </c>
      <c r="B54" s="154" t="s">
        <v>99</v>
      </c>
      <c r="C54" s="134">
        <v>2020</v>
      </c>
      <c r="D54" s="154" t="s">
        <v>100</v>
      </c>
      <c r="E54" s="49" t="s">
        <v>18</v>
      </c>
      <c r="F54" s="123">
        <v>9.65</v>
      </c>
      <c r="G54" s="123">
        <f t="shared" si="6"/>
        <v>57.900000000000006</v>
      </c>
      <c r="H54" s="51">
        <v>6</v>
      </c>
      <c r="I54" s="52"/>
      <c r="J54" s="53" t="str">
        <f t="shared" si="7"/>
        <v/>
      </c>
      <c r="K54" s="24" t="s">
        <v>35</v>
      </c>
    </row>
    <row r="55" spans="1:11" ht="24" customHeight="1" thickBot="1" x14ac:dyDescent="0.2">
      <c r="A55" s="217"/>
      <c r="B55" s="101" t="s">
        <v>101</v>
      </c>
      <c r="C55" s="135">
        <v>2019</v>
      </c>
      <c r="D55" s="102" t="s">
        <v>102</v>
      </c>
      <c r="E55" s="56" t="s">
        <v>18</v>
      </c>
      <c r="F55" s="130">
        <v>9.3000000000000007</v>
      </c>
      <c r="G55" s="130">
        <f t="shared" si="6"/>
        <v>55.800000000000004</v>
      </c>
      <c r="H55" s="103">
        <v>6</v>
      </c>
      <c r="I55" s="104"/>
      <c r="J55" s="105" t="str">
        <f t="shared" si="7"/>
        <v/>
      </c>
      <c r="K55" s="124" t="s">
        <v>35</v>
      </c>
    </row>
    <row r="56" spans="1:11" ht="9" customHeight="1" thickBot="1" x14ac:dyDescent="0.2">
      <c r="A56" s="77"/>
      <c r="B56" s="77"/>
      <c r="C56" s="77"/>
      <c r="D56" s="77"/>
      <c r="E56" s="77"/>
      <c r="F56" s="109"/>
      <c r="G56" s="109"/>
      <c r="H56" s="80"/>
      <c r="I56" s="80"/>
      <c r="J56" s="111" t="str">
        <f>IF(I56="","",I56*G56)</f>
        <v/>
      </c>
      <c r="K56" s="183"/>
    </row>
    <row r="57" spans="1:11" ht="30.75" customHeight="1" x14ac:dyDescent="0.15">
      <c r="A57" s="218" t="s">
        <v>103</v>
      </c>
      <c r="B57" s="218"/>
      <c r="C57" s="218"/>
      <c r="D57" s="218"/>
      <c r="E57" s="82"/>
      <c r="F57" s="136"/>
      <c r="G57" s="136"/>
      <c r="H57" s="137"/>
      <c r="I57" s="137"/>
      <c r="J57" s="138" t="str">
        <f>IF(I57="","",I57*G57)</f>
        <v/>
      </c>
      <c r="K57" s="112" t="s">
        <v>13</v>
      </c>
    </row>
    <row r="58" spans="1:11" ht="24.75" customHeight="1" x14ac:dyDescent="0.15">
      <c r="A58" s="139" t="s">
        <v>42</v>
      </c>
      <c r="B58" s="140" t="s">
        <v>104</v>
      </c>
      <c r="C58" s="141">
        <v>2020</v>
      </c>
      <c r="D58" s="28" t="s">
        <v>105</v>
      </c>
      <c r="E58" s="158" t="s">
        <v>18</v>
      </c>
      <c r="F58" s="119">
        <v>12.25</v>
      </c>
      <c r="G58" s="119">
        <f t="shared" ref="G58:G63" si="8">F58*H58</f>
        <v>73.5</v>
      </c>
      <c r="H58" s="120">
        <v>6</v>
      </c>
      <c r="I58" s="96"/>
      <c r="J58" s="142" t="str">
        <f t="shared" ref="J58:J63" si="9">IF(I58="","",+G58*I58)</f>
        <v/>
      </c>
      <c r="K58" s="91"/>
    </row>
    <row r="59" spans="1:11" ht="24.75" customHeight="1" x14ac:dyDescent="0.15">
      <c r="A59" s="139" t="s">
        <v>106</v>
      </c>
      <c r="B59" s="54" t="s">
        <v>107</v>
      </c>
      <c r="C59" s="165">
        <v>2020</v>
      </c>
      <c r="D59" s="55" t="s">
        <v>108</v>
      </c>
      <c r="E59" s="158" t="s">
        <v>18</v>
      </c>
      <c r="F59" s="119">
        <v>13.55</v>
      </c>
      <c r="G59" s="119">
        <f t="shared" si="8"/>
        <v>81.300000000000011</v>
      </c>
      <c r="H59" s="120">
        <v>6</v>
      </c>
      <c r="I59" s="96"/>
      <c r="J59" s="213" t="str">
        <f t="shared" si="9"/>
        <v/>
      </c>
      <c r="K59" s="215" t="s">
        <v>35</v>
      </c>
    </row>
    <row r="60" spans="1:11" ht="24.75" customHeight="1" x14ac:dyDescent="0.15">
      <c r="A60" s="139" t="s">
        <v>106</v>
      </c>
      <c r="B60" s="143" t="s">
        <v>109</v>
      </c>
      <c r="C60" s="165">
        <v>2019</v>
      </c>
      <c r="D60" s="144" t="s">
        <v>110</v>
      </c>
      <c r="E60" s="158" t="s">
        <v>18</v>
      </c>
      <c r="F60" s="119">
        <v>14.4</v>
      </c>
      <c r="G60" s="119">
        <f t="shared" si="8"/>
        <v>86.4</v>
      </c>
      <c r="H60" s="120">
        <v>6</v>
      </c>
      <c r="I60" s="96"/>
      <c r="J60" s="142" t="str">
        <f t="shared" si="9"/>
        <v/>
      </c>
      <c r="K60" s="91"/>
    </row>
    <row r="61" spans="1:11" ht="24.75" customHeight="1" x14ac:dyDescent="0.15">
      <c r="A61" s="139" t="s">
        <v>106</v>
      </c>
      <c r="B61" s="172" t="s">
        <v>111</v>
      </c>
      <c r="C61" s="165">
        <v>2019</v>
      </c>
      <c r="D61" s="166" t="s">
        <v>112</v>
      </c>
      <c r="E61" s="158" t="s">
        <v>18</v>
      </c>
      <c r="F61" s="128">
        <v>13.55</v>
      </c>
      <c r="G61" s="128">
        <f t="shared" si="8"/>
        <v>81.300000000000011</v>
      </c>
      <c r="H61" s="89">
        <v>6</v>
      </c>
      <c r="I61" s="96"/>
      <c r="J61" s="59" t="str">
        <f t="shared" si="9"/>
        <v/>
      </c>
      <c r="K61" s="91"/>
    </row>
    <row r="62" spans="1:11" ht="24.75" customHeight="1" x14ac:dyDescent="0.15">
      <c r="A62" s="145" t="s">
        <v>106</v>
      </c>
      <c r="B62" s="172" t="s">
        <v>113</v>
      </c>
      <c r="C62" s="165">
        <v>2020</v>
      </c>
      <c r="D62" s="166" t="s">
        <v>113</v>
      </c>
      <c r="E62" s="76" t="s">
        <v>18</v>
      </c>
      <c r="F62" s="128">
        <v>12.1</v>
      </c>
      <c r="G62" s="128">
        <f t="shared" si="8"/>
        <v>72.599999999999994</v>
      </c>
      <c r="H62" s="89">
        <v>6</v>
      </c>
      <c r="I62" s="96"/>
      <c r="J62" s="193" t="str">
        <f t="shared" si="9"/>
        <v/>
      </c>
      <c r="K62" s="215" t="s">
        <v>35</v>
      </c>
    </row>
    <row r="63" spans="1:11" ht="24.75" customHeight="1" thickBot="1" x14ac:dyDescent="0.2">
      <c r="A63" s="146" t="s">
        <v>106</v>
      </c>
      <c r="B63" s="147" t="s">
        <v>114</v>
      </c>
      <c r="C63" s="148">
        <v>2019</v>
      </c>
      <c r="D63" s="174" t="s">
        <v>115</v>
      </c>
      <c r="E63" s="149" t="s">
        <v>18</v>
      </c>
      <c r="F63" s="150">
        <v>15.05</v>
      </c>
      <c r="G63" s="150">
        <f t="shared" si="8"/>
        <v>90.300000000000011</v>
      </c>
      <c r="H63" s="151">
        <v>6</v>
      </c>
      <c r="I63" s="104"/>
      <c r="J63" s="105" t="str">
        <f t="shared" si="9"/>
        <v/>
      </c>
      <c r="K63" s="106"/>
    </row>
    <row r="64" spans="1:11" ht="9" customHeight="1" thickBot="1" x14ac:dyDescent="0.2">
      <c r="A64" s="77"/>
      <c r="B64" s="77"/>
      <c r="C64" s="77"/>
      <c r="D64" s="77"/>
      <c r="E64" s="77"/>
      <c r="F64" s="109"/>
      <c r="G64" s="109"/>
      <c r="H64" s="80"/>
      <c r="I64" s="80"/>
      <c r="J64" s="111" t="str">
        <f>IF(I64="","",I64*G64)</f>
        <v/>
      </c>
      <c r="K64" s="183"/>
    </row>
    <row r="65" spans="1:11" ht="30.75" customHeight="1" x14ac:dyDescent="0.15">
      <c r="A65" s="218" t="s">
        <v>116</v>
      </c>
      <c r="B65" s="218"/>
      <c r="C65" s="218"/>
      <c r="D65" s="218"/>
      <c r="E65" s="82"/>
      <c r="F65" s="136"/>
      <c r="G65" s="136"/>
      <c r="H65" s="137"/>
      <c r="I65" s="137"/>
      <c r="J65" s="138" t="str">
        <f>IF(I65="","",I65*G65)</f>
        <v/>
      </c>
      <c r="K65" s="112" t="s">
        <v>13</v>
      </c>
    </row>
    <row r="66" spans="1:11" ht="24.75" customHeight="1" x14ac:dyDescent="0.15">
      <c r="A66" s="217" t="s">
        <v>117</v>
      </c>
      <c r="B66" s="154" t="s">
        <v>118</v>
      </c>
      <c r="C66" s="134">
        <v>2020</v>
      </c>
      <c r="D66" s="159" t="s">
        <v>119</v>
      </c>
      <c r="E66" s="158" t="s">
        <v>18</v>
      </c>
      <c r="F66" s="119">
        <v>16.399999999999999</v>
      </c>
      <c r="G66" s="119">
        <f>F66*H66</f>
        <v>98.399999999999991</v>
      </c>
      <c r="H66" s="120">
        <v>6</v>
      </c>
      <c r="I66" s="96"/>
      <c r="J66" s="142" t="str">
        <f>IF(I66="","",+G66*I66)</f>
        <v/>
      </c>
      <c r="K66" s="215" t="s">
        <v>35</v>
      </c>
    </row>
    <row r="67" spans="1:11" ht="24.75" customHeight="1" x14ac:dyDescent="0.15">
      <c r="A67" s="217"/>
      <c r="B67" s="172" t="s">
        <v>120</v>
      </c>
      <c r="C67" s="165">
        <v>2020</v>
      </c>
      <c r="D67" s="166" t="s">
        <v>121</v>
      </c>
      <c r="E67" s="158" t="s">
        <v>18</v>
      </c>
      <c r="F67" s="128">
        <v>12.1</v>
      </c>
      <c r="G67" s="128">
        <f>F67*H67</f>
        <v>72.599999999999994</v>
      </c>
      <c r="H67" s="89">
        <v>6</v>
      </c>
      <c r="I67" s="58"/>
      <c r="J67" s="59" t="str">
        <f>IF(I67="","",+G67*I67)</f>
        <v/>
      </c>
      <c r="K67" s="215" t="s">
        <v>35</v>
      </c>
    </row>
    <row r="68" spans="1:11" ht="24.75" customHeight="1" x14ac:dyDescent="0.15">
      <c r="A68" s="217"/>
      <c r="B68" s="173" t="s">
        <v>122</v>
      </c>
      <c r="C68" s="148">
        <v>2019</v>
      </c>
      <c r="D68" s="174" t="s">
        <v>123</v>
      </c>
      <c r="E68" s="56" t="s">
        <v>18</v>
      </c>
      <c r="F68" s="130">
        <v>15.2</v>
      </c>
      <c r="G68" s="130">
        <f>F68*H68</f>
        <v>91.199999999999989</v>
      </c>
      <c r="H68" s="103">
        <v>6</v>
      </c>
      <c r="I68" s="104"/>
      <c r="J68" s="105" t="str">
        <f>IF(I68="","",+G68*I68)</f>
        <v/>
      </c>
      <c r="K68" s="106"/>
    </row>
    <row r="69" spans="1:11" ht="6.75" customHeight="1" x14ac:dyDescent="0.15">
      <c r="H69" s="43"/>
      <c r="I69" s="43"/>
      <c r="J69" s="1" t="str">
        <f>IF(I69="","",I69*G69)</f>
        <v/>
      </c>
      <c r="K69" s="183"/>
    </row>
    <row r="70" spans="1:11" ht="30" customHeight="1" thickBot="1" x14ac:dyDescent="0.2">
      <c r="A70" s="218" t="s">
        <v>124</v>
      </c>
      <c r="B70" s="218"/>
      <c r="C70" s="218"/>
      <c r="D70" s="218"/>
      <c r="E70" s="44"/>
      <c r="F70" s="82"/>
      <c r="G70" s="82"/>
      <c r="H70" s="153"/>
      <c r="I70" s="153"/>
      <c r="J70" s="138" t="str">
        <f>IF(I70="","",I70*G70)</f>
        <v/>
      </c>
      <c r="K70" s="152" t="s">
        <v>13</v>
      </c>
    </row>
    <row r="71" spans="1:11" ht="24.5" customHeight="1" thickBot="1" x14ac:dyDescent="0.2">
      <c r="A71" s="217" t="s">
        <v>125</v>
      </c>
      <c r="B71" s="154" t="s">
        <v>126</v>
      </c>
      <c r="C71" s="49">
        <v>2019</v>
      </c>
      <c r="D71" s="155" t="s">
        <v>127</v>
      </c>
      <c r="E71" s="49" t="s">
        <v>18</v>
      </c>
      <c r="F71" s="123">
        <v>8.4499999999999993</v>
      </c>
      <c r="G71" s="123">
        <f t="shared" ref="G71:G80" si="10">F71*H71</f>
        <v>50.699999999999996</v>
      </c>
      <c r="H71" s="51">
        <v>6</v>
      </c>
      <c r="I71" s="96"/>
      <c r="J71" s="157" t="str">
        <f t="shared" ref="J71:J80" si="11">IF(I71="","",+G71*I71)</f>
        <v/>
      </c>
      <c r="K71" s="215" t="s">
        <v>35</v>
      </c>
    </row>
    <row r="72" spans="1:11" ht="25" customHeight="1" thickBot="1" x14ac:dyDescent="0.2">
      <c r="A72" s="217"/>
      <c r="B72" s="54" t="s">
        <v>128</v>
      </c>
      <c r="C72" s="158">
        <v>2018</v>
      </c>
      <c r="D72" s="55" t="s">
        <v>129</v>
      </c>
      <c r="E72" s="158" t="s">
        <v>18</v>
      </c>
      <c r="F72" s="119">
        <v>10.3</v>
      </c>
      <c r="G72" s="119">
        <f t="shared" si="10"/>
        <v>61.800000000000004</v>
      </c>
      <c r="H72" s="120">
        <v>6</v>
      </c>
      <c r="I72" s="58"/>
      <c r="J72" s="59" t="str">
        <f t="shared" si="11"/>
        <v/>
      </c>
      <c r="K72" s="215" t="s">
        <v>35</v>
      </c>
    </row>
    <row r="73" spans="1:11" ht="24.5" customHeight="1" thickBot="1" x14ac:dyDescent="0.2">
      <c r="A73" s="217"/>
      <c r="B73" s="34" t="s">
        <v>130</v>
      </c>
      <c r="C73" s="76">
        <v>2019</v>
      </c>
      <c r="D73" s="90" t="s">
        <v>131</v>
      </c>
      <c r="E73" s="76" t="s">
        <v>18</v>
      </c>
      <c r="F73" s="128">
        <v>8.4499999999999993</v>
      </c>
      <c r="G73" s="128">
        <f t="shared" si="10"/>
        <v>50.699999999999996</v>
      </c>
      <c r="H73" s="89">
        <v>6</v>
      </c>
      <c r="I73" s="58"/>
      <c r="J73" s="59" t="str">
        <f t="shared" si="11"/>
        <v/>
      </c>
      <c r="K73" s="215" t="s">
        <v>35</v>
      </c>
    </row>
    <row r="74" spans="1:11" ht="24.5" customHeight="1" thickBot="1" x14ac:dyDescent="0.2">
      <c r="A74" s="217"/>
      <c r="B74" s="172" t="s">
        <v>132</v>
      </c>
      <c r="C74" s="76">
        <v>2019</v>
      </c>
      <c r="D74" s="166" t="s">
        <v>133</v>
      </c>
      <c r="E74" s="76" t="s">
        <v>18</v>
      </c>
      <c r="F74" s="128">
        <v>8.4499999999999993</v>
      </c>
      <c r="G74" s="128">
        <f t="shared" si="10"/>
        <v>50.699999999999996</v>
      </c>
      <c r="H74" s="89">
        <v>6</v>
      </c>
      <c r="I74" s="58"/>
      <c r="J74" s="59" t="str">
        <f t="shared" si="11"/>
        <v/>
      </c>
      <c r="K74" s="215" t="s">
        <v>35</v>
      </c>
    </row>
    <row r="75" spans="1:11" ht="24.75" customHeight="1" thickBot="1" x14ac:dyDescent="0.2">
      <c r="A75" s="217"/>
      <c r="B75" s="101" t="s">
        <v>134</v>
      </c>
      <c r="C75" s="56">
        <v>2018</v>
      </c>
      <c r="D75" s="102" t="s">
        <v>73</v>
      </c>
      <c r="E75" s="56" t="s">
        <v>18</v>
      </c>
      <c r="F75" s="130">
        <v>10.3</v>
      </c>
      <c r="G75" s="130">
        <f t="shared" si="10"/>
        <v>61.800000000000004</v>
      </c>
      <c r="H75" s="103">
        <v>6</v>
      </c>
      <c r="I75" s="99"/>
      <c r="J75" s="105" t="str">
        <f t="shared" si="11"/>
        <v/>
      </c>
      <c r="K75" s="129" t="s">
        <v>35</v>
      </c>
    </row>
    <row r="76" spans="1:11" ht="24.75" customHeight="1" thickBot="1" x14ac:dyDescent="0.2">
      <c r="A76" s="217" t="s">
        <v>135</v>
      </c>
      <c r="B76" s="154" t="s">
        <v>136</v>
      </c>
      <c r="C76" s="49">
        <v>2019</v>
      </c>
      <c r="D76" s="159" t="s">
        <v>137</v>
      </c>
      <c r="E76" s="49" t="s">
        <v>18</v>
      </c>
      <c r="F76" s="123">
        <v>11.95</v>
      </c>
      <c r="G76" s="123">
        <f t="shared" si="10"/>
        <v>71.699999999999989</v>
      </c>
      <c r="H76" s="51">
        <v>6</v>
      </c>
      <c r="I76" s="52"/>
      <c r="J76" s="53" t="str">
        <f t="shared" si="11"/>
        <v/>
      </c>
      <c r="K76" s="216" t="s">
        <v>35</v>
      </c>
    </row>
    <row r="77" spans="1:11" ht="24.75" customHeight="1" thickBot="1" x14ac:dyDescent="0.2">
      <c r="A77" s="217"/>
      <c r="B77" s="101" t="s">
        <v>138</v>
      </c>
      <c r="C77" s="56">
        <v>2019</v>
      </c>
      <c r="D77" s="102" t="s">
        <v>139</v>
      </c>
      <c r="E77" s="56" t="s">
        <v>41</v>
      </c>
      <c r="F77" s="130">
        <v>11.95</v>
      </c>
      <c r="G77" s="130">
        <f t="shared" si="10"/>
        <v>71.699999999999989</v>
      </c>
      <c r="H77" s="103">
        <v>6</v>
      </c>
      <c r="I77" s="104"/>
      <c r="J77" s="105" t="str">
        <f t="shared" si="11"/>
        <v/>
      </c>
      <c r="K77" s="131" t="s">
        <v>35</v>
      </c>
    </row>
    <row r="78" spans="1:11" ht="24.75" customHeight="1" thickBot="1" x14ac:dyDescent="0.2">
      <c r="A78" s="217" t="s">
        <v>140</v>
      </c>
      <c r="B78" s="154" t="s">
        <v>141</v>
      </c>
      <c r="C78" s="49">
        <v>2018</v>
      </c>
      <c r="D78" s="159" t="s">
        <v>142</v>
      </c>
      <c r="E78" s="49" t="s">
        <v>18</v>
      </c>
      <c r="F78" s="123">
        <v>10.3</v>
      </c>
      <c r="G78" s="123">
        <f t="shared" si="10"/>
        <v>61.800000000000004</v>
      </c>
      <c r="H78" s="51">
        <v>6</v>
      </c>
      <c r="I78" s="96"/>
      <c r="J78" s="53" t="str">
        <f t="shared" si="11"/>
        <v/>
      </c>
      <c r="K78" s="216" t="s">
        <v>35</v>
      </c>
    </row>
    <row r="79" spans="1:11" ht="24.75" customHeight="1" thickBot="1" x14ac:dyDescent="0.2">
      <c r="A79" s="217"/>
      <c r="B79" s="101" t="s">
        <v>39</v>
      </c>
      <c r="C79" s="56">
        <v>2015</v>
      </c>
      <c r="D79" s="102" t="s">
        <v>143</v>
      </c>
      <c r="E79" s="56" t="s">
        <v>18</v>
      </c>
      <c r="F79" s="130">
        <v>14.65</v>
      </c>
      <c r="G79" s="130">
        <f t="shared" si="10"/>
        <v>87.9</v>
      </c>
      <c r="H79" s="103">
        <v>6</v>
      </c>
      <c r="I79" s="104"/>
      <c r="J79" s="105" t="str">
        <f t="shared" si="11"/>
        <v/>
      </c>
      <c r="K79" s="131" t="s">
        <v>35</v>
      </c>
    </row>
    <row r="80" spans="1:11" ht="24.75" customHeight="1" thickBot="1" x14ac:dyDescent="0.2">
      <c r="A80" s="191" t="s">
        <v>144</v>
      </c>
      <c r="B80" s="160" t="s">
        <v>145</v>
      </c>
      <c r="C80" s="149">
        <v>2017</v>
      </c>
      <c r="D80" s="161" t="s">
        <v>146</v>
      </c>
      <c r="E80" s="149" t="s">
        <v>18</v>
      </c>
      <c r="F80" s="150">
        <v>14.65</v>
      </c>
      <c r="G80" s="150">
        <f t="shared" si="10"/>
        <v>87.9</v>
      </c>
      <c r="H80" s="151">
        <v>6</v>
      </c>
      <c r="I80" s="162"/>
      <c r="J80" s="163" t="str">
        <f t="shared" si="11"/>
        <v/>
      </c>
      <c r="K80" s="131" t="s">
        <v>35</v>
      </c>
    </row>
    <row r="81" spans="1:11" s="6" customFormat="1" ht="6" customHeight="1" thickBot="1" x14ac:dyDescent="0.2">
      <c r="A81" s="181"/>
      <c r="B81" s="181"/>
      <c r="C81" s="181"/>
      <c r="D81" s="181"/>
      <c r="E81" s="181"/>
      <c r="F81" s="181"/>
      <c r="G81" s="181"/>
      <c r="H81" s="80"/>
      <c r="I81" s="80"/>
      <c r="J81" s="181" t="str">
        <f>IF(I81="","",I81*G81)</f>
        <v/>
      </c>
      <c r="K81" s="5"/>
    </row>
    <row r="82" spans="1:11" ht="32.25" customHeight="1" thickBot="1" x14ac:dyDescent="0.2">
      <c r="A82" s="218" t="s">
        <v>147</v>
      </c>
      <c r="B82" s="218"/>
      <c r="C82" s="218"/>
      <c r="D82" s="218"/>
      <c r="E82" s="44"/>
      <c r="F82" s="82"/>
      <c r="G82" s="82"/>
      <c r="H82" s="153"/>
      <c r="I82" s="153"/>
      <c r="J82" s="164" t="str">
        <f>IF(I82="","",I82*G82)</f>
        <v/>
      </c>
      <c r="K82" s="15" t="s">
        <v>13</v>
      </c>
    </row>
    <row r="83" spans="1:11" ht="24.75" customHeight="1" thickBot="1" x14ac:dyDescent="0.2">
      <c r="A83" s="217" t="s">
        <v>148</v>
      </c>
      <c r="B83" s="154" t="s">
        <v>149</v>
      </c>
      <c r="C83" s="49">
        <v>2020</v>
      </c>
      <c r="D83" s="159" t="s">
        <v>150</v>
      </c>
      <c r="E83" s="49" t="s">
        <v>18</v>
      </c>
      <c r="F83" s="123">
        <v>16.350000000000001</v>
      </c>
      <c r="G83" s="123">
        <f t="shared" ref="G83:G90" si="12">F83*H83</f>
        <v>98.100000000000009</v>
      </c>
      <c r="H83" s="51">
        <v>6</v>
      </c>
      <c r="I83" s="96"/>
      <c r="J83" s="53" t="str">
        <f t="shared" ref="J83:J90" si="13">IF(I83="","",+G83*I83)</f>
        <v/>
      </c>
      <c r="K83" s="215" t="s">
        <v>35</v>
      </c>
    </row>
    <row r="84" spans="1:11" ht="24.75" customHeight="1" thickBot="1" x14ac:dyDescent="0.2">
      <c r="A84" s="217"/>
      <c r="B84" s="54" t="s">
        <v>151</v>
      </c>
      <c r="C84" s="165">
        <v>2016</v>
      </c>
      <c r="D84" s="55" t="s">
        <v>150</v>
      </c>
      <c r="E84" s="76" t="s">
        <v>18</v>
      </c>
      <c r="F84" s="128">
        <v>18.899999999999999</v>
      </c>
      <c r="G84" s="119">
        <f t="shared" si="12"/>
        <v>113.39999999999999</v>
      </c>
      <c r="H84" s="120">
        <v>6</v>
      </c>
      <c r="I84" s="58"/>
      <c r="J84" s="59" t="str">
        <f t="shared" si="13"/>
        <v/>
      </c>
      <c r="K84" s="215" t="s">
        <v>35</v>
      </c>
    </row>
    <row r="85" spans="1:11" ht="24.75" customHeight="1" thickBot="1" x14ac:dyDescent="0.2">
      <c r="A85" s="217"/>
      <c r="B85" s="34" t="s">
        <v>152</v>
      </c>
      <c r="C85" s="165">
        <v>2019</v>
      </c>
      <c r="D85" s="90" t="s">
        <v>153</v>
      </c>
      <c r="E85" s="76" t="s">
        <v>18</v>
      </c>
      <c r="F85" s="128">
        <v>9.6</v>
      </c>
      <c r="G85" s="119">
        <f t="shared" si="12"/>
        <v>57.599999999999994</v>
      </c>
      <c r="H85" s="120">
        <v>6</v>
      </c>
      <c r="I85" s="58"/>
      <c r="J85" s="59" t="str">
        <f t="shared" si="13"/>
        <v/>
      </c>
      <c r="K85" s="215" t="s">
        <v>35</v>
      </c>
    </row>
    <row r="86" spans="1:11" ht="24.75" customHeight="1" thickBot="1" x14ac:dyDescent="0.2">
      <c r="A86" s="217"/>
      <c r="B86" s="172" t="s">
        <v>154</v>
      </c>
      <c r="C86" s="76">
        <v>2019</v>
      </c>
      <c r="D86" s="166" t="s">
        <v>153</v>
      </c>
      <c r="E86" s="76" t="s">
        <v>18</v>
      </c>
      <c r="F86" s="128">
        <v>13</v>
      </c>
      <c r="G86" s="128">
        <f t="shared" si="12"/>
        <v>78</v>
      </c>
      <c r="H86" s="89">
        <v>6</v>
      </c>
      <c r="I86" s="96"/>
      <c r="J86" s="59" t="str">
        <f t="shared" si="13"/>
        <v/>
      </c>
      <c r="K86" s="215" t="s">
        <v>35</v>
      </c>
    </row>
    <row r="87" spans="1:11" ht="24.75" customHeight="1" thickBot="1" x14ac:dyDescent="0.2">
      <c r="A87" s="217"/>
      <c r="B87" s="167" t="s">
        <v>155</v>
      </c>
      <c r="C87" s="168">
        <v>2016</v>
      </c>
      <c r="D87" s="169" t="s">
        <v>153</v>
      </c>
      <c r="E87" s="158" t="s">
        <v>18</v>
      </c>
      <c r="F87" s="119">
        <v>14.65</v>
      </c>
      <c r="G87" s="119">
        <f t="shared" si="12"/>
        <v>87.9</v>
      </c>
      <c r="H87" s="120">
        <v>6</v>
      </c>
      <c r="I87" s="58"/>
      <c r="J87" s="142" t="str">
        <f t="shared" si="13"/>
        <v/>
      </c>
      <c r="K87" s="215" t="s">
        <v>35</v>
      </c>
    </row>
    <row r="88" spans="1:11" ht="24.75" customHeight="1" thickBot="1" x14ac:dyDescent="0.2">
      <c r="A88" s="217"/>
      <c r="B88" s="97" t="s">
        <v>156</v>
      </c>
      <c r="C88" s="170">
        <v>2016</v>
      </c>
      <c r="D88" s="171" t="s">
        <v>153</v>
      </c>
      <c r="E88" s="76" t="s">
        <v>18</v>
      </c>
      <c r="F88" s="128">
        <v>18</v>
      </c>
      <c r="G88" s="128">
        <f t="shared" si="12"/>
        <v>108</v>
      </c>
      <c r="H88" s="89">
        <v>6</v>
      </c>
      <c r="I88" s="58"/>
      <c r="J88" s="59" t="str">
        <f t="shared" si="13"/>
        <v/>
      </c>
      <c r="K88" s="215" t="s">
        <v>35</v>
      </c>
    </row>
    <row r="89" spans="1:11" ht="24.75" customHeight="1" thickBot="1" x14ac:dyDescent="0.2">
      <c r="A89" s="217"/>
      <c r="B89" s="172" t="s">
        <v>157</v>
      </c>
      <c r="C89" s="76">
        <v>2017</v>
      </c>
      <c r="D89" s="166" t="s">
        <v>153</v>
      </c>
      <c r="E89" s="76" t="s">
        <v>18</v>
      </c>
      <c r="F89" s="128">
        <v>23.1</v>
      </c>
      <c r="G89" s="128">
        <f t="shared" si="12"/>
        <v>138.60000000000002</v>
      </c>
      <c r="H89" s="89">
        <v>6</v>
      </c>
      <c r="I89" s="96"/>
      <c r="J89" s="59" t="str">
        <f t="shared" si="13"/>
        <v/>
      </c>
      <c r="K89" s="215" t="s">
        <v>35</v>
      </c>
    </row>
    <row r="90" spans="1:11" ht="30" customHeight="1" thickBot="1" x14ac:dyDescent="0.2">
      <c r="A90" s="217"/>
      <c r="B90" s="173" t="s">
        <v>166</v>
      </c>
      <c r="C90" s="149">
        <v>2018</v>
      </c>
      <c r="D90" s="174" t="s">
        <v>153</v>
      </c>
      <c r="E90" s="149" t="s">
        <v>18</v>
      </c>
      <c r="F90" s="150">
        <v>24.75</v>
      </c>
      <c r="G90" s="150">
        <f t="shared" si="12"/>
        <v>148.5</v>
      </c>
      <c r="H90" s="151">
        <v>6</v>
      </c>
      <c r="I90" s="104"/>
      <c r="J90" s="163" t="str">
        <f t="shared" si="13"/>
        <v/>
      </c>
      <c r="K90" s="131" t="s">
        <v>35</v>
      </c>
    </row>
    <row r="91" spans="1:11" ht="5.25" customHeight="1" x14ac:dyDescent="0.15">
      <c r="K91" s="183"/>
    </row>
    <row r="92" spans="1:11" ht="12" customHeight="1" x14ac:dyDescent="0.15">
      <c r="B92" s="175" t="s">
        <v>81</v>
      </c>
      <c r="C92" s="176" t="s">
        <v>158</v>
      </c>
      <c r="D92" s="177" t="s">
        <v>159</v>
      </c>
      <c r="E92" s="107" t="s">
        <v>79</v>
      </c>
      <c r="F92" s="77"/>
      <c r="K92" s="183"/>
    </row>
    <row r="93" spans="1:11" s="6" customFormat="1" ht="6" customHeight="1" x14ac:dyDescent="0.15">
      <c r="A93" s="181"/>
      <c r="B93" s="181"/>
      <c r="C93" s="181"/>
      <c r="D93" s="181"/>
      <c r="E93" s="181"/>
      <c r="F93" s="181"/>
      <c r="G93" s="181"/>
      <c r="H93" s="80"/>
      <c r="I93" s="80"/>
      <c r="J93" s="181" t="str">
        <f>IF(I93="","",I93*G93)</f>
        <v/>
      </c>
      <c r="K93" s="5"/>
    </row>
    <row r="94" spans="1:11" ht="23" customHeight="1" x14ac:dyDescent="0.15">
      <c r="A94" s="178" t="s">
        <v>160</v>
      </c>
      <c r="B94" s="136"/>
      <c r="C94" s="136"/>
      <c r="D94" s="136"/>
      <c r="E94" s="136"/>
      <c r="F94" s="136"/>
      <c r="G94" s="136"/>
      <c r="H94" s="137"/>
      <c r="I94" s="179">
        <f>+SUM(I83:I90,I71:I80,I66:I68,I58:I63,I50:I55,I41:I45,I29:I38,I18:I25,I10:I15)</f>
        <v>0</v>
      </c>
      <c r="J94" s="180">
        <f>+SUM(J83:J90,J71:J80,J66:J68,J58:J63,J50:J55,J41:J45,J29:J38,J18:J25,J10:J15)</f>
        <v>0</v>
      </c>
      <c r="K94" s="183"/>
    </row>
    <row r="95" spans="1:11" s="184" customFormat="1" ht="8.25" customHeight="1" x14ac:dyDescent="0.15">
      <c r="A95" s="181"/>
      <c r="B95" s="181"/>
      <c r="C95" s="181"/>
      <c r="D95" s="181"/>
      <c r="E95" s="181"/>
      <c r="F95" s="181"/>
      <c r="G95" s="181"/>
      <c r="H95" s="80"/>
      <c r="I95" s="182"/>
      <c r="J95" s="109"/>
      <c r="K95" s="183"/>
    </row>
    <row r="96" spans="1:11" s="184" customFormat="1" ht="27" customHeight="1" x14ac:dyDescent="0.15">
      <c r="A96" s="185" t="s">
        <v>161</v>
      </c>
      <c r="B96" s="219"/>
      <c r="C96" s="219"/>
      <c r="D96" s="219"/>
      <c r="E96" s="219"/>
      <c r="F96" s="220" t="s">
        <v>162</v>
      </c>
      <c r="G96" s="220"/>
      <c r="H96" s="220"/>
      <c r="I96" s="220"/>
      <c r="J96" s="220"/>
      <c r="K96" s="183"/>
    </row>
    <row r="97" spans="1:12" ht="27" customHeight="1" x14ac:dyDescent="0.15">
      <c r="A97" s="186" t="s">
        <v>163</v>
      </c>
      <c r="B97" s="221"/>
      <c r="C97" s="221"/>
      <c r="D97" s="221"/>
      <c r="E97" s="221"/>
      <c r="F97" s="220"/>
      <c r="G97" s="220"/>
      <c r="H97" s="220"/>
      <c r="I97" s="220"/>
      <c r="J97" s="220"/>
      <c r="K97" s="187"/>
      <c r="L97" s="187"/>
    </row>
    <row r="98" spans="1:12" ht="27" customHeight="1" x14ac:dyDescent="0.15">
      <c r="A98" s="188" t="s">
        <v>164</v>
      </c>
      <c r="B98" s="221"/>
      <c r="C98" s="221"/>
      <c r="D98" s="221"/>
      <c r="E98" s="221"/>
      <c r="F98" s="220"/>
      <c r="G98" s="220"/>
      <c r="H98" s="220"/>
      <c r="I98" s="220"/>
      <c r="J98" s="220"/>
      <c r="K98" s="183"/>
      <c r="L98" s="183"/>
    </row>
    <row r="99" spans="1:12" ht="27" customHeight="1" x14ac:dyDescent="0.15">
      <c r="A99" s="189" t="s">
        <v>165</v>
      </c>
      <c r="B99" s="222"/>
      <c r="C99" s="222"/>
      <c r="D99" s="222"/>
      <c r="E99" s="222"/>
      <c r="F99" s="220"/>
      <c r="G99" s="220"/>
      <c r="H99" s="220"/>
      <c r="I99" s="220"/>
      <c r="J99" s="220"/>
      <c r="K99" s="183"/>
      <c r="L99" s="183"/>
    </row>
  </sheetData>
  <sheetProtection algorithmName="SHA-512" hashValue="srmTihWvFh6ua/Clpk+L3NYq/872ng9IiTiHpKQLNASf3n4vjsNiFrt5Gh05K6fDwKPcXvZT2V0AgsAlitgJDw==" saltValue="A9xShOsiTrLiLvl/Bhn6Jg==" spinCount="100000" sheet="1" objects="1" scenarios="1"/>
  <mergeCells count="54">
    <mergeCell ref="H1:H2"/>
    <mergeCell ref="I1:I2"/>
    <mergeCell ref="J1:J2"/>
    <mergeCell ref="A4:D4"/>
    <mergeCell ref="A5:J5"/>
    <mergeCell ref="A1:B2"/>
    <mergeCell ref="C1:C2"/>
    <mergeCell ref="D1:D2"/>
    <mergeCell ref="E1:E2"/>
    <mergeCell ref="F1:G1"/>
    <mergeCell ref="H7:H8"/>
    <mergeCell ref="I7:I8"/>
    <mergeCell ref="J7:J8"/>
    <mergeCell ref="A9:D9"/>
    <mergeCell ref="A10:A12"/>
    <mergeCell ref="A7:B8"/>
    <mergeCell ref="C7:C8"/>
    <mergeCell ref="D7:D8"/>
    <mergeCell ref="E7:E8"/>
    <mergeCell ref="F7:G7"/>
    <mergeCell ref="A17:D17"/>
    <mergeCell ref="A18:A19"/>
    <mergeCell ref="A22:A23"/>
    <mergeCell ref="A24:A25"/>
    <mergeCell ref="A28:D28"/>
    <mergeCell ref="E46:E47"/>
    <mergeCell ref="F46:G46"/>
    <mergeCell ref="H46:H47"/>
    <mergeCell ref="J46:J47"/>
    <mergeCell ref="A29:A33"/>
    <mergeCell ref="A35:A38"/>
    <mergeCell ref="A40:D40"/>
    <mergeCell ref="A43:A45"/>
    <mergeCell ref="A46:B47"/>
    <mergeCell ref="C46:C47"/>
    <mergeCell ref="D46:D47"/>
    <mergeCell ref="A49:D49"/>
    <mergeCell ref="A50:A51"/>
    <mergeCell ref="A52:A53"/>
    <mergeCell ref="A54:A55"/>
    <mergeCell ref="A57:D57"/>
    <mergeCell ref="A65:D65"/>
    <mergeCell ref="A66:A68"/>
    <mergeCell ref="A70:D70"/>
    <mergeCell ref="A71:A75"/>
    <mergeCell ref="A76:A77"/>
    <mergeCell ref="A78:A79"/>
    <mergeCell ref="A82:D82"/>
    <mergeCell ref="A83:A90"/>
    <mergeCell ref="B96:E96"/>
    <mergeCell ref="F96:J99"/>
    <mergeCell ref="B97:E97"/>
    <mergeCell ref="B98:E98"/>
    <mergeCell ref="B99:E99"/>
  </mergeCells>
  <dataValidations count="1">
    <dataValidation type="whole" operator="greaterThan" allowBlank="1" showInputMessage="1" showErrorMessage="1" sqref="I10:I15 I71:I80 I18:I25 I29:I39 I50:I55 I41:I45 I66:I68 I58:I63 I83:I90" xr:uid="{00000000-0002-0000-0000-000000000000}">
      <formula1>0</formula1>
      <formula2>0</formula2>
    </dataValidation>
  </dataValidations>
  <hyperlinks>
    <hyperlink ref="K9" r:id="rId1" xr:uid="{00000000-0004-0000-0000-000000000000}"/>
    <hyperlink ref="K10" r:id="rId2" xr:uid="{00000000-0004-0000-0000-000001000000}"/>
    <hyperlink ref="K11" r:id="rId3" xr:uid="{00000000-0004-0000-0000-000002000000}"/>
    <hyperlink ref="K12" r:id="rId4" xr:uid="{00000000-0004-0000-0000-000003000000}"/>
    <hyperlink ref="K13" r:id="rId5" xr:uid="{00000000-0004-0000-0000-000004000000}"/>
    <hyperlink ref="K14" r:id="rId6" xr:uid="{00000000-0004-0000-0000-000005000000}"/>
    <hyperlink ref="K15" r:id="rId7" xr:uid="{00000000-0004-0000-0000-000006000000}"/>
    <hyperlink ref="K17" r:id="rId8" xr:uid="{00000000-0004-0000-0000-000007000000}"/>
    <hyperlink ref="K18" r:id="rId9" xr:uid="{00000000-0004-0000-0000-000008000000}"/>
    <hyperlink ref="K19" r:id="rId10" xr:uid="{00000000-0004-0000-0000-000009000000}"/>
    <hyperlink ref="K28" r:id="rId11" xr:uid="{00000000-0004-0000-0000-00000C000000}"/>
    <hyperlink ref="K29" r:id="rId12" xr:uid="{00000000-0004-0000-0000-00000D000000}"/>
    <hyperlink ref="K40" r:id="rId13" xr:uid="{00000000-0004-0000-0000-00000E000000}"/>
    <hyperlink ref="K42" r:id="rId14" xr:uid="{00000000-0004-0000-0000-00000F000000}"/>
    <hyperlink ref="K43" r:id="rId15" xr:uid="{00000000-0004-0000-0000-000010000000}"/>
    <hyperlink ref="K44" r:id="rId16" xr:uid="{00000000-0004-0000-0000-000011000000}"/>
    <hyperlink ref="K45" r:id="rId17" xr:uid="{00000000-0004-0000-0000-000012000000}"/>
    <hyperlink ref="K57" r:id="rId18" xr:uid="{00000000-0004-0000-0000-000013000000}"/>
    <hyperlink ref="K65" r:id="rId19" xr:uid="{00000000-0004-0000-0000-000014000000}"/>
    <hyperlink ref="K70" r:id="rId20" xr:uid="{00000000-0004-0000-0000-000015000000}"/>
    <hyperlink ref="K71" r:id="rId21" xr:uid="{00000000-0004-0000-0000-000016000000}"/>
    <hyperlink ref="K72" r:id="rId22" xr:uid="{00000000-0004-0000-0000-000017000000}"/>
    <hyperlink ref="K73" r:id="rId23" xr:uid="{00000000-0004-0000-0000-000018000000}"/>
    <hyperlink ref="K74" r:id="rId24" xr:uid="{00000000-0004-0000-0000-000019000000}"/>
    <hyperlink ref="K75" r:id="rId25" xr:uid="{00000000-0004-0000-0000-00001A000000}"/>
    <hyperlink ref="K76" r:id="rId26" xr:uid="{00000000-0004-0000-0000-00001B000000}"/>
    <hyperlink ref="K77" r:id="rId27" xr:uid="{00000000-0004-0000-0000-00001C000000}"/>
    <hyperlink ref="K80" r:id="rId28" xr:uid="{00000000-0004-0000-0000-00001D000000}"/>
    <hyperlink ref="K82" r:id="rId29" xr:uid="{00000000-0004-0000-0000-00001E000000}"/>
    <hyperlink ref="K83" r:id="rId30" xr:uid="{00000000-0004-0000-0000-00001F000000}"/>
    <hyperlink ref="K84" r:id="rId31" xr:uid="{00000000-0004-0000-0000-000020000000}"/>
    <hyperlink ref="K86" r:id="rId32" xr:uid="{00000000-0004-0000-0000-000021000000}"/>
    <hyperlink ref="K87" r:id="rId33" xr:uid="{00000000-0004-0000-0000-000022000000}"/>
    <hyperlink ref="K88" r:id="rId34" xr:uid="{00000000-0004-0000-0000-000023000000}"/>
    <hyperlink ref="K90" r:id="rId35" xr:uid="{00000000-0004-0000-0000-000024000000}"/>
    <hyperlink ref="K30" r:id="rId36" xr:uid="{4A316E0C-76BB-4C4D-ABDD-9A5BD490A7B7}"/>
    <hyperlink ref="K31" r:id="rId37" xr:uid="{4D29D36F-AB04-41F5-A6BC-C85C9FD8A1AD}"/>
    <hyperlink ref="K32" r:id="rId38" xr:uid="{2B9BCD7E-90C3-4A44-8A54-FA1A70BB8077}"/>
    <hyperlink ref="K33" r:id="rId39" xr:uid="{9EB63BA6-E880-4841-B510-8610DC7017B9}"/>
    <hyperlink ref="K34" r:id="rId40" xr:uid="{F664B70A-F654-4420-9086-A1360F273E88}"/>
    <hyperlink ref="K35" r:id="rId41" xr:uid="{8A744E6C-5423-4D3E-B7A2-E1FBF0CB8B3E}"/>
    <hyperlink ref="K36" r:id="rId42" xr:uid="{48FBC176-32A7-4179-B484-FF9735CAB8FA}"/>
    <hyperlink ref="K37" r:id="rId43" xr:uid="{988F38D3-5AE0-422C-81A5-1300DD553AB5}"/>
    <hyperlink ref="K38" r:id="rId44" xr:uid="{650C5CE0-4695-4702-8FB5-7CDF31BE55B7}"/>
    <hyperlink ref="K41" r:id="rId45" xr:uid="{16C6E93E-A6DC-4173-9BF1-1BA9575D4764}"/>
    <hyperlink ref="K49" r:id="rId46" xr:uid="{FEB6C5BC-B890-4230-9348-7B3C9181CEA0}"/>
    <hyperlink ref="K55" r:id="rId47" xr:uid="{DF878AAC-086B-421F-A581-35E1CCEFC65B}"/>
    <hyperlink ref="K54" r:id="rId48" xr:uid="{FB42FDCA-4507-497B-B4D8-CCD4176CF392}"/>
    <hyperlink ref="K50" r:id="rId49" xr:uid="{765BDF18-9BF8-4C12-AA04-D8F81B2C6ED7}"/>
    <hyperlink ref="K51" r:id="rId50" xr:uid="{FE76E4E8-E88D-481C-A0A0-E672F964FE63}"/>
    <hyperlink ref="K52" r:id="rId51" xr:uid="{5FB344F1-0B13-42DE-8AAD-A9C9BC833EEC}"/>
    <hyperlink ref="K53" r:id="rId52" xr:uid="{DAEC9166-AEE9-4199-A444-841779207FD9}"/>
    <hyperlink ref="K78" r:id="rId53" xr:uid="{6C38DB62-0F1B-421A-AECE-4004869D0290}"/>
    <hyperlink ref="K79" r:id="rId54" xr:uid="{4D8B47A5-760F-47D0-B4B1-7C55281C249C}"/>
    <hyperlink ref="K85" r:id="rId55" xr:uid="{F45537D7-F625-4D56-A495-CBE1C015AF15}"/>
    <hyperlink ref="K89" r:id="rId56" xr:uid="{D850909B-B611-401A-A175-D60D5893046C}"/>
    <hyperlink ref="K20" r:id="rId57" xr:uid="{CDEA7AC3-A583-4AED-8AC4-69E42DB47D30}"/>
    <hyperlink ref="K21" r:id="rId58" xr:uid="{CA273743-9A7D-43E0-87FE-674A37FE1F56}"/>
    <hyperlink ref="K24" r:id="rId59" xr:uid="{7D7B6D5D-B747-4FE6-BB59-B18B502C1CE3}"/>
    <hyperlink ref="K25" r:id="rId60" xr:uid="{D667CF60-3CA0-4B17-BD68-9BDD3EB28E08}"/>
    <hyperlink ref="K66" r:id="rId61" xr:uid="{E69D2E07-36B9-4515-8F82-44DC7DF284B8}"/>
    <hyperlink ref="K67" r:id="rId62" xr:uid="{BD30D19E-2CB1-4ACD-9607-B374DCFCB349}"/>
    <hyperlink ref="K59" r:id="rId63" xr:uid="{EE99AD04-0A46-44E2-8556-3D54EC8578CD}"/>
    <hyperlink ref="K62" r:id="rId64" xr:uid="{74278D91-9E02-4445-9491-8096608FD83D}"/>
  </hyperlinks>
  <printOptions horizontalCentered="1"/>
  <pageMargins left="0.55138888888888904" right="0.55138888888888904" top="0.47222222222222199" bottom="0.23611111111111099" header="0.51180555555555496" footer="0.51180555555555496"/>
  <pageSetup paperSize="9" scale="64" firstPageNumber="0" orientation="portrait" horizontalDpi="300" verticalDpi="300" r:id="rId65"/>
  <rowBreaks count="1" manualBreakCount="1">
    <brk id="45" max="16383" man="1"/>
  </rowBreaks>
  <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</vt:lpstr>
      <vt:lpstr>Bon!Zone_d_impression</vt:lpstr>
    </vt:vector>
  </TitlesOfParts>
  <Manager/>
  <Company>Famille GUEBELS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Microsoft Office User</cp:lastModifiedBy>
  <cp:revision>1</cp:revision>
  <cp:lastPrinted>2021-04-27T11:17:21Z</cp:lastPrinted>
  <dcterms:created xsi:type="dcterms:W3CDTF">2000-01-31T17:41:08Z</dcterms:created>
  <dcterms:modified xsi:type="dcterms:W3CDTF">2021-05-04T20:29:13Z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